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Rental Production\L I H T C\2 MASTER Documents\Cost Certification\"/>
    </mc:Choice>
  </mc:AlternateContent>
  <bookViews>
    <workbookView xWindow="0" yWindow="0" windowWidth="28800" windowHeight="12300" tabRatio="910" activeTab="1"/>
  </bookViews>
  <sheets>
    <sheet name="Cost Certification 3335" sheetId="2" r:id="rId1"/>
    <sheet name="Itemized Cost Detail 3335-A" sheetId="3" r:id="rId2"/>
    <sheet name="Owner's Certification 3335-E" sheetId="8" r:id="rId3"/>
    <sheet name="MHDC 3341 - Sources" sheetId="9" r:id="rId4"/>
    <sheet name="Sheet3" sheetId="11" state="hidden" r:id="rId5"/>
    <sheet name="GAP" sheetId="12" state="hidden" r:id="rId6"/>
    <sheet name="Sheet2" sheetId="13" state="hidden" r:id="rId7"/>
  </sheets>
  <definedNames>
    <definedName name="_1_1_OF_17">#REF!</definedName>
    <definedName name="_10_2_OF_17">#REF!</definedName>
    <definedName name="_11_2013">#REF!</definedName>
    <definedName name="_12_2013A">#REF!</definedName>
    <definedName name="_13_3_OF_17">#REF!</definedName>
    <definedName name="_14_4_OF_17">#REF!</definedName>
    <definedName name="_15_5_OF_17">#REF!</definedName>
    <definedName name="_16_6_OF_17">#REF!</definedName>
    <definedName name="_17_7_OF_17">#REF!</definedName>
    <definedName name="_18_8_OF_17">#REF!</definedName>
    <definedName name="_19_9_OF_17">#REF!</definedName>
    <definedName name="_2_10_OF_17">#REF!</definedName>
    <definedName name="_3_11_OF_17">#REF!</definedName>
    <definedName name="_4_12_OF_17">#REF!</definedName>
    <definedName name="_5_13_OF_17">#REF!</definedName>
    <definedName name="_6_14_OF_17">#REF!</definedName>
    <definedName name="_7_15_OF_17">#REF!</definedName>
    <definedName name="_8_16_OF_17">#REF!</definedName>
    <definedName name="_9_17_OF_17">#REF!</definedName>
    <definedName name="AMP">0</definedName>
    <definedName name="Months">Sheet2!$F$2:$F$13</definedName>
    <definedName name="_xlnm.Print_Area" localSheetId="0">'Cost Certification 3335'!$A$2:$P$151</definedName>
    <definedName name="_xlnm.Print_Area" localSheetId="5">GAP!$A$1:$I$90</definedName>
    <definedName name="_xlnm.Print_Area" localSheetId="3">'MHDC 3341 - Sources'!$A$1:$AN$71</definedName>
    <definedName name="_xlnm.Print_Area" localSheetId="2">'Owner''s Certification 3335-E'!$B$1:$M$25</definedName>
    <definedName name="_xlnm.Print_Titles" localSheetId="0">'Cost Certification 3335'!$4:$8</definedName>
    <definedName name="_xlnm.Print_Titles" localSheetId="1">'Itemized Cost Detail 3335-A'!$1:$7</definedName>
    <definedName name="_xlnm.Print_Titles" localSheetId="3">'MHDC 3341 - Sources'!$1:$4</definedName>
    <definedName name="Project_Type">Sheet2!$A$1:$A$4</definedName>
    <definedName name="Versions">Sheet2!$E$2:$E$7</definedName>
    <definedName name="YesNo">Sheet2!$D$2:$D$4</definedName>
    <definedName name="Z_FB69FFF1_34BD_45AF_976A_153282F1EF02_.wvu.PrintArea" localSheetId="0" hidden="1">'Cost Certification 3335'!$A$2:$P$166</definedName>
    <definedName name="Z_FB69FFF1_34BD_45AF_976A_153282F1EF02_.wvu.PrintArea" localSheetId="5" hidden="1">GAP!$A$1:$I$90</definedName>
    <definedName name="Z_FB69FFF1_34BD_45AF_976A_153282F1EF02_.wvu.PrintArea" localSheetId="3" hidden="1">'MHDC 3341 - Sources'!$A$1:$AN$71</definedName>
    <definedName name="Z_FB69FFF1_34BD_45AF_976A_153282F1EF02_.wvu.PrintArea" localSheetId="2" hidden="1">'Owner''s Certification 3335-E'!$B$1:$K$26</definedName>
    <definedName name="Z_FB69FFF1_34BD_45AF_976A_153282F1EF02_.wvu.PrintTitles" localSheetId="0" hidden="1">'Cost Certification 3335'!$4:$6</definedName>
    <definedName name="Z_FB69FFF1_34BD_45AF_976A_153282F1EF02_.wvu.PrintTitles" localSheetId="1" hidden="1">'Itemized Cost Detail 3335-A'!$1:$7</definedName>
    <definedName name="Z_FB69FFF1_34BD_45AF_976A_153282F1EF02_.wvu.PrintTitles" localSheetId="3" hidden="1">'MHDC 3341 - Sources'!$1:$4</definedName>
  </definedNames>
  <calcPr calcId="162913"/>
  <customWorkbookViews>
    <customWorkbookView name="jschmidt - Personal View" guid="{FB69FFF1-34BD-45AF-976A-153282F1EF02}" mergeInterval="0" personalView="1" maximized="1" xWindow="1912" yWindow="-8" windowWidth="1936" windowHeight="1216" tabRatio="968" activeSheetId="2" showComments="commIndAndComment"/>
  </customWorkbookViews>
</workbook>
</file>

<file path=xl/calcChain.xml><?xml version="1.0" encoding="utf-8"?>
<calcChain xmlns="http://schemas.openxmlformats.org/spreadsheetml/2006/main">
  <c r="C205" i="3" l="1"/>
  <c r="AH4" i="9" l="1"/>
  <c r="H3" i="3"/>
  <c r="Z4" i="9" l="1"/>
  <c r="Y57" i="9" l="1"/>
  <c r="G3" i="3" l="1"/>
  <c r="J93" i="2" l="1"/>
  <c r="J82" i="2" l="1"/>
  <c r="AC67" i="9" l="1"/>
  <c r="Y16" i="9"/>
  <c r="Y31" i="9"/>
  <c r="AC64" i="9" s="1"/>
  <c r="Y39" i="9"/>
  <c r="AC65" i="9" s="1"/>
  <c r="Y44" i="9"/>
  <c r="AC66" i="9" s="1"/>
  <c r="AC69" i="9" l="1"/>
  <c r="S4" i="9"/>
  <c r="B4" i="9"/>
  <c r="J142" i="2" l="1"/>
  <c r="D25" i="11" l="1"/>
  <c r="D50" i="11"/>
  <c r="D51" i="11" s="1"/>
  <c r="H80" i="11" s="1"/>
  <c r="D45" i="11"/>
  <c r="D83" i="11"/>
  <c r="H79" i="11"/>
  <c r="D40" i="11"/>
  <c r="H78" i="11"/>
  <c r="H77" i="11"/>
  <c r="D34" i="11"/>
  <c r="D30" i="11"/>
  <c r="D29" i="11"/>
  <c r="D46" i="11" s="1"/>
  <c r="D47" i="11" s="1"/>
  <c r="D66" i="11"/>
  <c r="D75" i="11" s="1"/>
  <c r="D76" i="11" s="1"/>
  <c r="G19" i="11"/>
  <c r="D19" i="11"/>
  <c r="D41" i="11" s="1"/>
  <c r="D11" i="11"/>
  <c r="H8" i="11"/>
  <c r="H81" i="11" l="1"/>
  <c r="D89" i="11" s="1"/>
  <c r="D42" i="11"/>
  <c r="D48" i="11"/>
  <c r="D77" i="11" s="1"/>
  <c r="D78" i="11" s="1"/>
  <c r="D85" i="11" s="1"/>
  <c r="D86" i="11" l="1"/>
  <c r="D87" i="11"/>
  <c r="C11" i="3" l="1"/>
  <c r="J78" i="2" l="1"/>
  <c r="J144" i="2" l="1"/>
  <c r="C3" i="3" l="1"/>
  <c r="B3" i="3"/>
  <c r="C199" i="3" l="1"/>
  <c r="J85" i="2" l="1"/>
  <c r="J86" i="2"/>
  <c r="C19" i="3" l="1"/>
  <c r="C15" i="3"/>
  <c r="C147" i="3"/>
  <c r="C203" i="3" l="1"/>
  <c r="C195" i="3"/>
  <c r="C191" i="3"/>
  <c r="C187" i="3"/>
  <c r="C183" i="3"/>
  <c r="C179" i="3"/>
  <c r="C175" i="3"/>
  <c r="C171" i="3"/>
  <c r="C167" i="3"/>
  <c r="C163" i="3"/>
  <c r="C159" i="3"/>
  <c r="C155" i="3"/>
  <c r="C151"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209" i="3" l="1"/>
  <c r="J118" i="2" l="1"/>
  <c r="J106" i="2"/>
  <c r="E52" i="12"/>
  <c r="E51" i="12"/>
  <c r="E22" i="12"/>
  <c r="D32" i="12"/>
  <c r="I13" i="12"/>
  <c r="I12" i="12"/>
  <c r="I10" i="12"/>
  <c r="E32" i="12" s="1"/>
  <c r="D36" i="12" s="1"/>
  <c r="I7" i="12"/>
  <c r="I6" i="12"/>
  <c r="I3" i="12"/>
  <c r="I2" i="12"/>
  <c r="E21" i="12"/>
  <c r="E20" i="12"/>
  <c r="E19" i="12"/>
  <c r="E18" i="12"/>
  <c r="E17" i="12"/>
  <c r="E16" i="12"/>
  <c r="E15" i="12"/>
  <c r="E14" i="12"/>
  <c r="E13" i="12"/>
  <c r="E12" i="12"/>
  <c r="B21" i="12"/>
  <c r="B20" i="12"/>
  <c r="B19" i="12"/>
  <c r="B18" i="12"/>
  <c r="B17" i="12"/>
  <c r="B16" i="12"/>
  <c r="B15" i="12"/>
  <c r="B14" i="12"/>
  <c r="B13" i="12"/>
  <c r="B12" i="12"/>
  <c r="D2" i="12"/>
  <c r="C2" i="12"/>
  <c r="H32" i="12"/>
  <c r="H34" i="12"/>
  <c r="J138" i="2"/>
  <c r="F130" i="2"/>
  <c r="F90" i="2"/>
  <c r="F92" i="2" s="1"/>
  <c r="F98" i="2" s="1"/>
  <c r="F125" i="2" s="1"/>
  <c r="J126" i="2"/>
  <c r="J129" i="2"/>
  <c r="J132" i="2"/>
  <c r="J136" i="2"/>
  <c r="J127" i="2"/>
  <c r="H90" i="2"/>
  <c r="J99" i="2"/>
  <c r="J100" i="2"/>
  <c r="J101" i="2"/>
  <c r="J102" i="2"/>
  <c r="J103" i="2"/>
  <c r="J104" i="2"/>
  <c r="J105" i="2"/>
  <c r="J107" i="2"/>
  <c r="J108" i="2"/>
  <c r="J109" i="2"/>
  <c r="J110" i="2"/>
  <c r="J111" i="2"/>
  <c r="J112" i="2"/>
  <c r="J113" i="2"/>
  <c r="J114" i="2"/>
  <c r="J115" i="2"/>
  <c r="J116" i="2"/>
  <c r="J117" i="2"/>
  <c r="J119" i="2"/>
  <c r="J120" i="2"/>
  <c r="J121" i="2"/>
  <c r="J122" i="2"/>
  <c r="J133" i="2"/>
  <c r="J134" i="2"/>
  <c r="J135" i="2"/>
  <c r="J137" i="2"/>
  <c r="J139" i="2"/>
  <c r="J141" i="2"/>
  <c r="J143" i="2"/>
  <c r="J97" i="2"/>
  <c r="J96" i="2"/>
  <c r="J95" i="2"/>
  <c r="J94" i="2"/>
  <c r="J91" i="2"/>
  <c r="J89" i="2"/>
  <c r="J88" i="2"/>
  <c r="J87" i="2"/>
  <c r="J84" i="2"/>
  <c r="J83" i="2"/>
  <c r="J81" i="2"/>
  <c r="J80" i="2"/>
  <c r="J79" i="2"/>
  <c r="J123" i="2"/>
  <c r="H130" i="2"/>
  <c r="J128" i="2"/>
  <c r="J124" i="2"/>
  <c r="J145" i="2"/>
  <c r="D34" i="12"/>
  <c r="H69" i="12"/>
  <c r="J130" i="2" l="1"/>
  <c r="I4" i="12"/>
  <c r="B40" i="12" s="1"/>
  <c r="D71" i="12" s="1"/>
  <c r="D73" i="12" s="1"/>
  <c r="F131" i="2"/>
  <c r="F140" i="2" s="1"/>
  <c r="F146" i="2" s="1"/>
  <c r="E53" i="12"/>
  <c r="E23" i="12"/>
  <c r="I15" i="12"/>
  <c r="I8" i="12"/>
  <c r="F40" i="12" s="1"/>
  <c r="H40" i="12" s="1"/>
  <c r="J90" i="2"/>
  <c r="H92" i="2"/>
  <c r="D40" i="12" l="1"/>
  <c r="H42" i="12" s="1"/>
  <c r="H98" i="2"/>
  <c r="J92" i="2"/>
  <c r="H125" i="2" l="1"/>
  <c r="J98" i="2"/>
  <c r="J125" i="2" s="1"/>
  <c r="E50" i="12"/>
  <c r="D42" i="12"/>
  <c r="G44" i="12"/>
  <c r="H131" i="2"/>
  <c r="H140" i="2" s="1"/>
  <c r="H146" i="2" s="1"/>
  <c r="J131" i="2" l="1"/>
  <c r="J140" i="2" s="1"/>
  <c r="J146" i="2" s="1"/>
  <c r="AC61" i="9" l="1"/>
  <c r="AP69" i="9" s="1"/>
  <c r="AC71" i="9" s="1"/>
  <c r="E8" i="12"/>
  <c r="E25" i="12" s="1"/>
  <c r="E48" i="12" s="1"/>
  <c r="H73" i="12" s="1"/>
  <c r="D72" i="12" s="1"/>
  <c r="E55" i="12" l="1"/>
  <c r="H58" i="12" s="1"/>
  <c r="D66" i="12" s="1"/>
  <c r="D68" i="12" s="1"/>
  <c r="H62" i="12" l="1"/>
  <c r="D67" i="12" s="1"/>
  <c r="B100" i="12"/>
  <c r="C100" i="12" s="1"/>
  <c r="C151" i="12" s="1"/>
  <c r="D151" i="12" s="1"/>
  <c r="F151" i="12" s="1"/>
  <c r="G151" i="12" s="1"/>
  <c r="B151" i="12" l="1"/>
  <c r="D100" i="12"/>
  <c r="F100" i="12" s="1"/>
  <c r="H100" i="12" s="1"/>
  <c r="E100" i="12"/>
  <c r="G100" i="12" s="1"/>
  <c r="I100" i="12" l="1"/>
  <c r="B103" i="12" s="1"/>
  <c r="C103" i="12" s="1"/>
  <c r="E103" i="12" s="1"/>
  <c r="G103" i="12" s="1"/>
  <c r="D103" i="12" l="1"/>
  <c r="F103" i="12" s="1"/>
  <c r="H103" i="12" s="1"/>
  <c r="I103" i="12" s="1"/>
  <c r="B106" i="12" s="1"/>
  <c r="C106" i="12" s="1"/>
  <c r="E106" i="12" s="1"/>
  <c r="G106" i="12" s="1"/>
  <c r="D106" i="12" l="1"/>
  <c r="F106" i="12" s="1"/>
  <c r="H106" i="12" s="1"/>
  <c r="I106" i="12" s="1"/>
  <c r="B109" i="12" s="1"/>
  <c r="C109" i="12" s="1"/>
  <c r="D109" i="12" s="1"/>
  <c r="F109" i="12" s="1"/>
  <c r="H109" i="12" s="1"/>
  <c r="E109" i="12" l="1"/>
  <c r="G109" i="12" s="1"/>
  <c r="I109" i="12" s="1"/>
  <c r="B112" i="12" s="1"/>
  <c r="C112" i="12" s="1"/>
  <c r="D112" i="12" s="1"/>
  <c r="F112" i="12" s="1"/>
  <c r="H112" i="12" s="1"/>
  <c r="E112" i="12" l="1"/>
  <c r="G112" i="12" s="1"/>
  <c r="I112" i="12" s="1"/>
  <c r="B115" i="12" s="1"/>
  <c r="C115" i="12" s="1"/>
  <c r="D115" i="12" s="1"/>
  <c r="F115" i="12" s="1"/>
  <c r="H115" i="12" s="1"/>
  <c r="E115" i="12" l="1"/>
  <c r="G115" i="12" s="1"/>
  <c r="I115" i="12" s="1"/>
  <c r="B118" i="12" s="1"/>
  <c r="C118" i="12" s="1"/>
  <c r="E118" i="12" s="1"/>
  <c r="G118" i="12" s="1"/>
  <c r="D118" i="12" l="1"/>
  <c r="F118" i="12" s="1"/>
  <c r="H118" i="12" s="1"/>
  <c r="I118" i="12" s="1"/>
  <c r="B121" i="12" s="1"/>
  <c r="C121" i="12" s="1"/>
  <c r="D121" i="12" l="1"/>
  <c r="F121" i="12" s="1"/>
  <c r="H121" i="12" s="1"/>
  <c r="E121" i="12"/>
  <c r="G121" i="12" s="1"/>
  <c r="I121" i="12" l="1"/>
  <c r="B124" i="12" s="1"/>
  <c r="C124" i="12" s="1"/>
  <c r="E124" i="12" s="1"/>
  <c r="G124" i="12" s="1"/>
  <c r="D124" i="12" l="1"/>
  <c r="F124" i="12" s="1"/>
  <c r="H124" i="12" s="1"/>
  <c r="I124" i="12" s="1"/>
  <c r="B127" i="12" s="1"/>
  <c r="C127" i="12" s="1"/>
  <c r="E127" i="12" l="1"/>
  <c r="G127" i="12" s="1"/>
  <c r="D127" i="12"/>
  <c r="F127" i="12" s="1"/>
  <c r="H127" i="12" s="1"/>
  <c r="I127" i="12" l="1"/>
  <c r="B130" i="12" s="1"/>
  <c r="C130" i="12" s="1"/>
  <c r="D130" i="12" l="1"/>
  <c r="F130" i="12" s="1"/>
  <c r="H130" i="12" s="1"/>
  <c r="E130" i="12"/>
  <c r="G130" i="12" s="1"/>
  <c r="I130" i="12" l="1"/>
  <c r="B133" i="12" s="1"/>
  <c r="C133" i="12" s="1"/>
  <c r="E133" i="12" l="1"/>
  <c r="G133" i="12" s="1"/>
  <c r="D133" i="12"/>
  <c r="F133" i="12" s="1"/>
  <c r="H133" i="12" s="1"/>
  <c r="I133" i="12" l="1"/>
  <c r="B136" i="12" s="1"/>
  <c r="C136" i="12" s="1"/>
  <c r="E136" i="12" l="1"/>
  <c r="G136" i="12" s="1"/>
  <c r="D136" i="12"/>
  <c r="F136" i="12" s="1"/>
  <c r="H136" i="12" s="1"/>
  <c r="I136" i="12" l="1"/>
  <c r="B139" i="12" s="1"/>
  <c r="C139" i="12" s="1"/>
  <c r="D139" i="12" s="1"/>
  <c r="F139" i="12" s="1"/>
  <c r="H139" i="12" s="1"/>
  <c r="E139" i="12" l="1"/>
  <c r="G139" i="12" s="1"/>
  <c r="I139" i="12" s="1"/>
  <c r="B142" i="12" s="1"/>
  <c r="C142" i="12" s="1"/>
  <c r="D142" i="12" s="1"/>
  <c r="F142" i="12" s="1"/>
  <c r="H142" i="12" s="1"/>
  <c r="E142" i="12" l="1"/>
  <c r="G142" i="12" s="1"/>
  <c r="I142" i="12" s="1"/>
</calcChain>
</file>

<file path=xl/sharedStrings.xml><?xml version="1.0" encoding="utf-8"?>
<sst xmlns="http://schemas.openxmlformats.org/spreadsheetml/2006/main" count="542" uniqueCount="361">
  <si>
    <t>Site Work</t>
  </si>
  <si>
    <t>Building Demolition</t>
  </si>
  <si>
    <t>Interior Demolition</t>
  </si>
  <si>
    <t>New Construction</t>
  </si>
  <si>
    <t>Rehabilitation</t>
  </si>
  <si>
    <t>Accessory Building</t>
  </si>
  <si>
    <t>General Requirements</t>
  </si>
  <si>
    <t>Builder's Overhead</t>
  </si>
  <si>
    <t>Architect Fee - Supervision</t>
  </si>
  <si>
    <t>Soils Report</t>
  </si>
  <si>
    <t>Survey</t>
  </si>
  <si>
    <t xml:space="preserve">Engineering </t>
  </si>
  <si>
    <t>Construction Loan Interest</t>
  </si>
  <si>
    <t>Construction Period Insurance</t>
  </si>
  <si>
    <t>MHDC Construction Loan Fee</t>
  </si>
  <si>
    <t>Other Construction Loan Fee</t>
  </si>
  <si>
    <t xml:space="preserve">MHDC Permanent Financing Fee </t>
  </si>
  <si>
    <t>Other Permanent Financing Fee</t>
  </si>
  <si>
    <t>Environmental Study</t>
  </si>
  <si>
    <t xml:space="preserve">Market Study </t>
  </si>
  <si>
    <t>Appraisal</t>
  </si>
  <si>
    <t>Legal - Permanent</t>
  </si>
  <si>
    <t>Organization</t>
  </si>
  <si>
    <t>Cost Certification</t>
  </si>
  <si>
    <t xml:space="preserve">Relocation </t>
  </si>
  <si>
    <t>Land</t>
  </si>
  <si>
    <t xml:space="preserve">Developer's Fee </t>
  </si>
  <si>
    <t>Consultant's Fee</t>
  </si>
  <si>
    <t>Tax Credit Monitoring Fee</t>
  </si>
  <si>
    <t>All Bond Related Costs</t>
  </si>
  <si>
    <t>Operating Reserve (cash escrow)</t>
  </si>
  <si>
    <t>Replacement Reserve (cash escrow)</t>
  </si>
  <si>
    <t>Acquisition</t>
  </si>
  <si>
    <t>TOTAL</t>
  </si>
  <si>
    <t>ACTUAL</t>
  </si>
  <si>
    <t>COSTS</t>
  </si>
  <si>
    <t>Development Name:</t>
  </si>
  <si>
    <t>Environmental Abatement</t>
  </si>
  <si>
    <t>Address:</t>
  </si>
  <si>
    <t>Yes</t>
  </si>
  <si>
    <t>No</t>
  </si>
  <si>
    <t>Source</t>
  </si>
  <si>
    <t>Other</t>
  </si>
  <si>
    <t>Amount</t>
  </si>
  <si>
    <t>General Partner Equity</t>
  </si>
  <si>
    <t>TOTAL FUNDING</t>
  </si>
  <si>
    <t>MHDC Rental Production Application Fee</t>
  </si>
  <si>
    <t>AHAP Application &amp; Reservation Fee</t>
  </si>
  <si>
    <t>A</t>
  </si>
  <si>
    <t>B</t>
  </si>
  <si>
    <t>C</t>
  </si>
  <si>
    <t>New</t>
  </si>
  <si>
    <t>Off-Site Improvements</t>
  </si>
  <si>
    <t>Architect &amp; Engineering Fee - Design</t>
  </si>
  <si>
    <t>Construction Period Real Estate Taxes</t>
  </si>
  <si>
    <t>Title Recording &amp; Disbursing - Construction Loan</t>
  </si>
  <si>
    <t>Title Recording &amp; Disbursing - Permanent Loan</t>
  </si>
  <si>
    <t>Legal - Construction</t>
  </si>
  <si>
    <t>Legal - Acquisition &amp; Recording</t>
  </si>
  <si>
    <t>Tax Credit Fee (7%)</t>
  </si>
  <si>
    <t>Syndication Costs (Fees paid by Developer)</t>
  </si>
  <si>
    <t>Acquisition Cost of Buildings</t>
  </si>
  <si>
    <t>From Partnership Agreement</t>
  </si>
  <si>
    <t>MHDC LIHTC Number:</t>
  </si>
  <si>
    <t>Federal Credit AMT</t>
  </si>
  <si>
    <t>Date Created:</t>
  </si>
  <si>
    <t>Federal Proceeds</t>
  </si>
  <si>
    <t>Last Revised:</t>
  </si>
  <si>
    <t>Federal Equity $</t>
  </si>
  <si>
    <t>State Credit AMT</t>
  </si>
  <si>
    <t>State Proceeds</t>
  </si>
  <si>
    <t># 1</t>
  </si>
  <si>
    <t>TOTAL DEVELOPMENT COSTS</t>
  </si>
  <si>
    <t>State Equity $</t>
  </si>
  <si>
    <t>Limited Ownership %</t>
  </si>
  <si>
    <t>Federal Hist Proceeds</t>
  </si>
  <si>
    <t>State Hist Proceeds</t>
  </si>
  <si>
    <t>Total Equity Proceeds</t>
  </si>
  <si>
    <t>FUNDING SOURCES TOTAL</t>
  </si>
  <si>
    <t>DEVELOPMENT FUNDING GAP</t>
  </si>
  <si>
    <t xml:space="preserve">  </t>
  </si>
  <si>
    <t>FEDERAL TAX CREDIT</t>
  </si>
  <si>
    <t>STATE TAX CREDIT</t>
  </si>
  <si>
    <t># 2</t>
  </si>
  <si>
    <t>MAXIMUM</t>
  </si>
  <si>
    <t>TAX CREDIT AMOUNT</t>
  </si>
  <si>
    <t xml:space="preserve"> </t>
  </si>
  <si>
    <t xml:space="preserve">                        </t>
  </si>
  <si>
    <t>TOTAL TAX CREDIT</t>
  </si>
  <si>
    <t>(10 YEARS)</t>
  </si>
  <si>
    <t>GP Credits</t>
  </si>
  <si>
    <t>POTENTIAL EQUITY</t>
  </si>
  <si>
    <t>USING ESTIMATED PRICE</t>
  </si>
  <si>
    <t>PER EQUITY DOLLAR OF</t>
  </si>
  <si>
    <t>% OF TOTAL EQUITY RAISED:</t>
  </si>
  <si>
    <t xml:space="preserve">POTENTIAL TOTAL EQUITY (FEDERAL &amp; STATE) </t>
  </si>
  <si>
    <r>
      <t>*</t>
    </r>
    <r>
      <rPr>
        <sz val="10"/>
        <rFont val="Arial"/>
        <family val="2"/>
      </rPr>
      <t>Note - If the result is a</t>
    </r>
  </si>
  <si>
    <t>DEVELOPMENT FUNDING  GAP</t>
  </si>
  <si>
    <t>(Shortfall), none of the</t>
  </si>
  <si>
    <t>LESS  POTENTIAL EQUITY FROM:</t>
  </si>
  <si>
    <t>the numbers below</t>
  </si>
  <si>
    <t>are applicable.</t>
  </si>
  <si>
    <t># 3</t>
  </si>
  <si>
    <t>IF THERE IS A FUNDING EXCESS:</t>
  </si>
  <si>
    <t>FUNDING EXCESS OR (SHORTFALL)*</t>
  </si>
  <si>
    <t>A.</t>
  </si>
  <si>
    <r>
      <t xml:space="preserve">WILL BE </t>
    </r>
    <r>
      <rPr>
        <i/>
        <sz val="11"/>
        <rFont val="Arial"/>
        <family val="2"/>
      </rPr>
      <t>REDUCED</t>
    </r>
    <r>
      <rPr>
        <sz val="11"/>
        <rFont val="Arial"/>
        <family val="2"/>
      </rPr>
      <t xml:space="preserve"> TO:</t>
    </r>
  </si>
  <si>
    <t>B.</t>
  </si>
  <si>
    <t>OR</t>
  </si>
  <si>
    <t>RESULT OF A + B</t>
  </si>
  <si>
    <t>ADJUSTMENT</t>
  </si>
  <si>
    <t>IF EXCESS, FEDERAL TAX CREDIT</t>
  </si>
  <si>
    <t>C.</t>
  </si>
  <si>
    <r>
      <t xml:space="preserve">WILL </t>
    </r>
    <r>
      <rPr>
        <i/>
        <sz val="11"/>
        <rFont val="Arial"/>
        <family val="2"/>
      </rPr>
      <t>REMAIN</t>
    </r>
    <r>
      <rPr>
        <sz val="11"/>
        <rFont val="Arial"/>
        <family val="2"/>
      </rPr>
      <t>:</t>
    </r>
  </si>
  <si>
    <t>RESULT OF C + D</t>
  </si>
  <si>
    <t>STATE TAX CREDIT WILL BE</t>
  </si>
  <si>
    <t>D.</t>
  </si>
  <si>
    <r>
      <t>REDUCED</t>
    </r>
    <r>
      <rPr>
        <sz val="11"/>
        <rFont val="Arial"/>
        <family val="2"/>
      </rPr>
      <t xml:space="preserve"> TO:</t>
    </r>
  </si>
  <si>
    <t xml:space="preserve">       </t>
  </si>
  <si>
    <t xml:space="preserve">A FUNDING SHORTFALL CREATES A DIMINISHING SPIRALING AFFECT ON THE PROJECTS MAXIMUM TAX CREDIT AMOUNT AND THE POTENTIAL EQUITY WHICH CAN BE RAISED.    IF A PROJECT HAS A SHORTFALL,  THE FIRST BUDGET LINE ITEM TO BE REDUCED IS THE DEVELOPER'S FEE BECAUSE THE DEVELOPER'S FEE IS INCLUDED IN THE TAX CREDIT ELIGIBLE BASIS.    A REDUCTION IN THE BASIS CAUSES A REDUCTION IN THE TAX CREDIT AMOUNT.    A REDUCTION IN THE TAX CREDIT AMOUNT CAUSES A FURTHER EXPANSION OF THE FUNDING SHORTFALL.    THE WHOLE PROCESS KEEPS REPEATING ITSELF,  UNTIL THE EXPANSION OF THE FUNDING SHORTFALL NO LONDER REDUCES THE MAXIMUM PROJECT TAX CREDIT AMOUNT.
UNLESS THERE IS ANOTHER FUNDING SOURCE TO FUNDING TO FILL THE SHORTFALL , THIS PROCESS WILL DETERMINE THE PROJECT'S MAXIMUM TAX CREDIT AMOUNT.    A VISUAL EXPANATION OF THE PROCESS IS SHOWN BELOW.
</t>
  </si>
  <si>
    <t>REDUCED</t>
  </si>
  <si>
    <t>FURTHER</t>
  </si>
  <si>
    <t>ANNUAL</t>
  </si>
  <si>
    <t>FUNDING</t>
  </si>
  <si>
    <t>FEDERAL</t>
  </si>
  <si>
    <t>SHORTFALL</t>
  </si>
  <si>
    <t>TAX CREDIT</t>
  </si>
  <si>
    <t>BY</t>
  </si>
  <si>
    <t>WITH TAX</t>
  </si>
  <si>
    <t>YEAR</t>
  </si>
  <si>
    <t xml:space="preserve"> FUNDING </t>
  </si>
  <si>
    <t>CREDIT % AT</t>
  </si>
  <si>
    <t>STATE</t>
  </si>
  <si>
    <t>EFFECTIVE</t>
  </si>
  <si>
    <t>POTENTIAL</t>
  </si>
  <si>
    <t>EQUITY RAISED</t>
  </si>
  <si>
    <t>EQUITY FACTOR</t>
  </si>
  <si>
    <t>REDUCTION</t>
  </si>
  <si>
    <t>AMOUNT</t>
  </si>
  <si>
    <t>FUNDING SOURCES (other than low income tax credits)</t>
  </si>
  <si>
    <t>FEDERAL HISTORIC CREDIT EQUITY (if any)</t>
  </si>
  <si>
    <t>STATE HISTORIC CREDIT EQUITY (if any)</t>
  </si>
  <si>
    <t>TOTAL HISTORIC EQUITY</t>
  </si>
  <si>
    <t>Prepaid MIP (Risk Share Developments only)</t>
  </si>
  <si>
    <t>Historic Tax Credit Fees (Attach Historic TC cost cert.)</t>
  </si>
  <si>
    <t>Lease-up (cash escrow) FIN 117</t>
  </si>
  <si>
    <t>The undersigned hereby certifies that, except as noted below, there has not been and is not now any identity of interest between the mortgagor/owner and the general contractor and/or any subcontractor, material supplier or equipment lessor.</t>
  </si>
  <si>
    <t>The undersigned further certifies that, except as noted below, there has not been and is not now any identity of interest between the developer and the general contractor and/or any subcontractor, material supplier or equipment lessor.</t>
  </si>
  <si>
    <t>The following identities of interest exist (if none, so state):</t>
  </si>
  <si>
    <t>I hereby certify that all information stated herein, as well as any information provided in the accompaniment herewith, is true and accurate.  I understand that failure to provide requested information and all necessary paperwork may delay the cost certification review by MHDC.</t>
  </si>
  <si>
    <t>By:</t>
  </si>
  <si>
    <t>Name:</t>
  </si>
  <si>
    <t>Title:</t>
  </si>
  <si>
    <t>(signature)</t>
  </si>
  <si>
    <t>Date:</t>
  </si>
  <si>
    <t xml:space="preserve"> Paid by owner - Construction Costs</t>
  </si>
  <si>
    <t>FF &amp; E</t>
  </si>
  <si>
    <t>Other Acquisition Costs</t>
  </si>
  <si>
    <t>Other Escrow(s)</t>
  </si>
  <si>
    <t>MHDC Construction Inspection Fee</t>
  </si>
  <si>
    <t>Other Construction Inspection Fee</t>
  </si>
  <si>
    <t>Accountant's Fee</t>
  </si>
  <si>
    <t>Date</t>
  </si>
  <si>
    <t>Category Description</t>
  </si>
  <si>
    <t>Invoice #</t>
  </si>
  <si>
    <t>Check # / Draw #</t>
  </si>
  <si>
    <t>Payee</t>
  </si>
  <si>
    <t>MBE Certified</t>
  </si>
  <si>
    <t>WBE Certified</t>
  </si>
  <si>
    <t>Section 3</t>
  </si>
  <si>
    <t>Subtotal</t>
  </si>
  <si>
    <t>Prepaid MIP (Risk share only)</t>
  </si>
  <si>
    <t>Historic Tax Credit Fees</t>
  </si>
  <si>
    <t xml:space="preserve">Other:  </t>
  </si>
  <si>
    <t xml:space="preserve">Other: </t>
  </si>
  <si>
    <t>Lease-up (Cash Escrow) FIN 117</t>
  </si>
  <si>
    <t>Total of Costs outside of Construction Contract</t>
  </si>
  <si>
    <t>Total from Contractors itemized list</t>
  </si>
  <si>
    <t>Please explain if there is any difference</t>
  </si>
  <si>
    <t>MHDC Permanent Financing Fee</t>
  </si>
  <si>
    <t>Builder's Profit</t>
  </si>
  <si>
    <t>Line</t>
  </si>
  <si>
    <t>Amount Paid As of Cost Certification Date</t>
  </si>
  <si>
    <t>Amount to be Paid after Cost Certification Date</t>
  </si>
  <si>
    <t>Bonding</t>
  </si>
  <si>
    <t>Permits</t>
  </si>
  <si>
    <t>Owner:</t>
  </si>
  <si>
    <t>Special Needs Reserve</t>
  </si>
  <si>
    <t xml:space="preserve">Development Number: </t>
  </si>
  <si>
    <t xml:space="preserve">Ownership Entity: </t>
  </si>
  <si>
    <t xml:space="preserve">Ownership FEIN: </t>
  </si>
  <si>
    <t>Qualified Census Tract (QCT)</t>
  </si>
  <si>
    <t>Difficult to Develop Area (DDA)</t>
  </si>
  <si>
    <t>Preservation Priority</t>
  </si>
  <si>
    <t>Special Needs Priority</t>
  </si>
  <si>
    <t>Workforce Housing</t>
  </si>
  <si>
    <t>Please elect all basis boost conditions this project qualified for at Firm Commitment</t>
  </si>
  <si>
    <t>Form 3335 | Development Cost Certification</t>
  </si>
  <si>
    <t>Form 3335-E | Owner Certification</t>
  </si>
  <si>
    <t>Form 3341 | LOW-INCOME HOUSING TAX CREDIT DEVELOPMENT FINANCING CERTIFICATION</t>
  </si>
  <si>
    <t>Paid by Owner - Construction Costs</t>
  </si>
  <si>
    <t>Total:</t>
  </si>
  <si>
    <t>State:</t>
  </si>
  <si>
    <t>Service Enriched Priority</t>
  </si>
  <si>
    <t>Number of Special Needs Units</t>
  </si>
  <si>
    <t>Funding Priorities</t>
  </si>
  <si>
    <t>Please elect any additional Funding Priorities this project qualified for at Firm Commitment</t>
  </si>
  <si>
    <t>Non-Profit Participation</t>
  </si>
  <si>
    <t>Development Categories</t>
  </si>
  <si>
    <t>Market Study</t>
  </si>
  <si>
    <t>Relocation</t>
  </si>
  <si>
    <t>Developer's Fee</t>
  </si>
  <si>
    <t>Form 3335-A | Itemized Cost Detail</t>
  </si>
  <si>
    <t>Total Construction Contract Costs (lines 1-12)</t>
  </si>
  <si>
    <t>Total Construction Cost (lines 13-14)</t>
  </si>
  <si>
    <t>Total for All Improvements (lines 16-20)</t>
  </si>
  <si>
    <t>Replacement Cost w/o Acquisition (lines 21-47)</t>
  </si>
  <si>
    <t>Acquisition Cost (lines 49-52)</t>
  </si>
  <si>
    <t>Total Replacement Cost (lines 48-53)</t>
  </si>
  <si>
    <t>Subtotal Development Costs (lines 54-62)</t>
  </si>
  <si>
    <t>Total Development Costs (lines 63-68)</t>
  </si>
  <si>
    <t>Opportunity Area</t>
  </si>
  <si>
    <t>Owner Portion:</t>
  </si>
  <si>
    <t>Project #:</t>
  </si>
  <si>
    <t>13-402-TE</t>
  </si>
  <si>
    <t>Project Name:</t>
  </si>
  <si>
    <t>Blair School</t>
  </si>
  <si>
    <t>Stage:</t>
  </si>
  <si>
    <t>Cost Cert</t>
  </si>
  <si>
    <t>AOD Version:</t>
  </si>
  <si>
    <t>Percent of Bond Amt. to Basis:</t>
  </si>
  <si>
    <t>42(m) Federal TC Amt:</t>
  </si>
  <si>
    <t>42(m) State TC Amt:</t>
  </si>
  <si>
    <t>Rate Locked:</t>
  </si>
  <si>
    <t>7% Allocation Fee at 42(m):</t>
  </si>
  <si>
    <t>7% Allocation Fee Paid:</t>
  </si>
  <si>
    <t>Tax Credit Equity From Partnership/Operating Agreement</t>
  </si>
  <si>
    <t>Total Funding Sources</t>
  </si>
  <si>
    <t>Limited Partner - Federal:</t>
  </si>
  <si>
    <t>Red Mortgage TE Bonds</t>
  </si>
  <si>
    <t>% of Ownership:</t>
  </si>
  <si>
    <t>StL CDA</t>
  </si>
  <si>
    <t>Credit Amount:</t>
  </si>
  <si>
    <t>TAC</t>
  </si>
  <si>
    <t>Equity:</t>
  </si>
  <si>
    <t>Cash</t>
  </si>
  <si>
    <t>Rate:</t>
  </si>
  <si>
    <t>State Member - Federal:</t>
  </si>
  <si>
    <t>Total Federal Equity:</t>
  </si>
  <si>
    <t>State Member - State:</t>
  </si>
  <si>
    <t>GP Equity</t>
  </si>
  <si>
    <t>Total Funding Sources:</t>
  </si>
  <si>
    <t>Total State Equity:</t>
  </si>
  <si>
    <t>Federal Historic Tax Credit:</t>
  </si>
  <si>
    <t>State Historic Tax Credit:</t>
  </si>
  <si>
    <t>Total Equity:</t>
  </si>
  <si>
    <t>Development Funding Gap</t>
  </si>
  <si>
    <t>Total Development Costs:</t>
  </si>
  <si>
    <t>Potential Tax Credit Equity</t>
  </si>
  <si>
    <t>Funding Gap:</t>
  </si>
  <si>
    <t>Calculation for add'l fees due:</t>
  </si>
  <si>
    <t>Federal:</t>
  </si>
  <si>
    <t>Total Potential LIHTC Equity:</t>
  </si>
  <si>
    <t>42m due</t>
  </si>
  <si>
    <t>Sub Total:</t>
  </si>
  <si>
    <t>cc due</t>
  </si>
  <si>
    <t>Credit for 10 Years:</t>
  </si>
  <si>
    <t>Total Federal Historic TC Equtiy:</t>
  </si>
  <si>
    <t>7% fee paid</t>
  </si>
  <si>
    <t>Over 1,000</t>
  </si>
  <si>
    <t>Total Federal Amount:</t>
  </si>
  <si>
    <t>Total State Historic TC Equity:</t>
  </si>
  <si>
    <t>amount due</t>
  </si>
  <si>
    <t>Total Historic Equity:</t>
  </si>
  <si>
    <t>Total State Amount:</t>
  </si>
  <si>
    <t>Total Deferred Developers Fee:</t>
  </si>
  <si>
    <t>Total Federal and State</t>
  </si>
  <si>
    <t>Total Overfunded Amount:</t>
  </si>
  <si>
    <t>Amt Requested &gt; 42(m):</t>
  </si>
  <si>
    <t>Additional Allocation Fees Due:</t>
  </si>
  <si>
    <t>TC Amt over $1,000 add'l fees due :</t>
  </si>
  <si>
    <t>Deferred Developer's Fee</t>
  </si>
  <si>
    <t>Lender Name</t>
  </si>
  <si>
    <t>Term (months)</t>
  </si>
  <si>
    <t>Loan Date</t>
  </si>
  <si>
    <t>Term (Years)</t>
  </si>
  <si>
    <t>Loan Type</t>
  </si>
  <si>
    <t>Permanent Loans</t>
  </si>
  <si>
    <t>Grants</t>
  </si>
  <si>
    <t>Grant Provider</t>
  </si>
  <si>
    <t>Grant Type</t>
  </si>
  <si>
    <t>Interest Rate</t>
  </si>
  <si>
    <t>AHAP</t>
  </si>
  <si>
    <t>Non-profit Applicant</t>
  </si>
  <si>
    <t>Donor</t>
  </si>
  <si>
    <t>FUNDING SUMMARY</t>
  </si>
  <si>
    <t>Summary of all permanent loans and equity)</t>
  </si>
  <si>
    <t>Miscellaneous Funding / Equity</t>
  </si>
  <si>
    <t>Miscellaneous Funding/Equity</t>
  </si>
  <si>
    <t>Donation Proceeds Donated to Development</t>
  </si>
  <si>
    <t>Funding Mechanism</t>
  </si>
  <si>
    <t>PERMANENT FUNDING</t>
  </si>
  <si>
    <t>CONSTRUCTION PERIOD LOANS</t>
  </si>
  <si>
    <t>Loan Pos.</t>
  </si>
  <si>
    <t>Amort. Period (Years)</t>
  </si>
  <si>
    <t>TOTAL COSTS (from 3335)</t>
  </si>
  <si>
    <t>Version:</t>
  </si>
  <si>
    <t>Original</t>
  </si>
  <si>
    <t>Version</t>
  </si>
  <si>
    <t>Development</t>
  </si>
  <si>
    <t>Development Number</t>
  </si>
  <si>
    <t>Development Name</t>
  </si>
  <si>
    <t>List of all Costs outside of Construction Contract with subtotals. Please indicate which Payee falls into the category of MBE, WBE or Section 3. Place an "x" in the appropriate column. Additional fillable lines can be inserted for each category. Insert additional lines as needed.</t>
  </si>
  <si>
    <t>Engineering</t>
  </si>
  <si>
    <r>
      <rPr>
        <b/>
        <u val="singleAccounting"/>
        <sz val="11"/>
        <color theme="0"/>
        <rFont val="Arial"/>
        <family val="2"/>
      </rPr>
      <t>NOT</t>
    </r>
    <r>
      <rPr>
        <b/>
        <sz val="11"/>
        <color theme="0"/>
        <rFont val="Arial"/>
        <family val="2"/>
      </rPr>
      <t xml:space="preserve"> Included in Eligible Basis</t>
    </r>
  </si>
  <si>
    <t>Vulnerable Populations</t>
  </si>
  <si>
    <t>Number of Vulnerable Population Units</t>
  </si>
  <si>
    <t>Number of IEH Units</t>
  </si>
  <si>
    <t>Number of Companion Living Units</t>
  </si>
  <si>
    <t>Veterans</t>
  </si>
  <si>
    <t>December</t>
  </si>
  <si>
    <t>January</t>
  </si>
  <si>
    <t>February</t>
  </si>
  <si>
    <t>March</t>
  </si>
  <si>
    <t>April</t>
  </si>
  <si>
    <t>May</t>
  </si>
  <si>
    <t>June</t>
  </si>
  <si>
    <t>July</t>
  </si>
  <si>
    <t>August</t>
  </si>
  <si>
    <t>September</t>
  </si>
  <si>
    <t>October</t>
  </si>
  <si>
    <t>November</t>
  </si>
  <si>
    <t>Revision 1</t>
  </si>
  <si>
    <t>Revision 2</t>
  </si>
  <si>
    <t>Revision 3</t>
  </si>
  <si>
    <t>Revision 4</t>
  </si>
  <si>
    <t>Revision 5</t>
  </si>
  <si>
    <t>Number of Workforce Housing Units</t>
  </si>
  <si>
    <t>HOME CHDO</t>
  </si>
  <si>
    <t>CDBG-DR</t>
  </si>
  <si>
    <t>Opportunity Zone</t>
  </si>
  <si>
    <t>If you or someone you know served in the U.S. Armed Forces, we encourage you to visit http://veteranbenefits.mo.gov or call (573) 751-3779 to learn about available resources.</t>
  </si>
  <si>
    <t>Transit Oriented Development (TOD)</t>
  </si>
  <si>
    <t>Extended Compliance</t>
  </si>
  <si>
    <t>MBE/WBE</t>
  </si>
  <si>
    <t>MBE/WBE Exceed Standards</t>
  </si>
  <si>
    <t>MBE/WBE Developer</t>
  </si>
  <si>
    <t>MBE/WBE Mentor/Protégé</t>
  </si>
  <si>
    <t>As of Date:</t>
  </si>
  <si>
    <t>Version Date</t>
  </si>
  <si>
    <t>State Designated DDA  (not applicable to tax-exempt bond developments)</t>
  </si>
  <si>
    <t>Permanent Supportive Housing</t>
  </si>
  <si>
    <t>Independence Enabling Housing (IEH)</t>
  </si>
  <si>
    <t>g.</t>
  </si>
  <si>
    <t>a.</t>
  </si>
  <si>
    <t>Number of  AMI Units</t>
  </si>
  <si>
    <t>Total of all costs (total should agree with Form 3335 total cost)</t>
  </si>
  <si>
    <t>30% AMI Units</t>
  </si>
  <si>
    <t>50% AMI Units</t>
  </si>
  <si>
    <t>40% AMI Units</t>
  </si>
  <si>
    <t>Development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</si>
</sst>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
    <numFmt numFmtId="165" formatCode="&quot;$&quot;#,##0"/>
    <numFmt numFmtId="166" formatCode="mm/dd/yy;@"/>
    <numFmt numFmtId="167" formatCode="&quot;$&quot;#,##0.00"/>
    <numFmt numFmtId="168" formatCode="#,##0.0000"/>
    <numFmt numFmtId="169" formatCode="0.0000"/>
    <numFmt numFmtId="170" formatCode="0."/>
    <numFmt numFmtId="175" formatCode="0.00000"/>
  </numFmts>
  <fonts count="45">
    <font>
      <sz val="10"/>
      <name val="Arial"/>
    </font>
    <font>
      <sz val="10"/>
      <name val="Arial"/>
      <family val="2"/>
    </font>
    <font>
      <sz val="12"/>
      <name val="Arial"/>
      <family val="2"/>
    </font>
    <font>
      <b/>
      <sz val="10"/>
      <name val="Arial"/>
      <family val="2"/>
    </font>
    <font>
      <b/>
      <sz val="12"/>
      <name val="Arial"/>
      <family val="2"/>
    </font>
    <font>
      <b/>
      <sz val="10"/>
      <name val="Arial"/>
      <family val="2"/>
    </font>
    <font>
      <sz val="8"/>
      <name val="Arial"/>
      <family val="2"/>
    </font>
    <font>
      <sz val="10"/>
      <name val="Arial"/>
      <family val="2"/>
    </font>
    <font>
      <b/>
      <sz val="11"/>
      <name val="Arial"/>
      <family val="2"/>
    </font>
    <font>
      <b/>
      <sz val="14"/>
      <name val="Arial"/>
      <family val="2"/>
    </font>
    <font>
      <sz val="11"/>
      <name val="Arial"/>
      <family val="2"/>
    </font>
    <font>
      <i/>
      <sz val="11"/>
      <name val="Arial"/>
      <family val="2"/>
    </font>
    <font>
      <b/>
      <i/>
      <u/>
      <sz val="14"/>
      <name val="Arial"/>
      <family val="2"/>
    </font>
    <font>
      <sz val="10"/>
      <name val="Arrus Blk BT"/>
    </font>
    <font>
      <sz val="8"/>
      <name val="Arrus Blk BT"/>
    </font>
    <font>
      <sz val="8"/>
      <name val="Arial"/>
      <family val="2"/>
    </font>
    <font>
      <b/>
      <sz val="14"/>
      <color indexed="8"/>
      <name val="Arial"/>
      <family val="2"/>
    </font>
    <font>
      <sz val="14"/>
      <color indexed="8"/>
      <name val="Arial"/>
      <family val="2"/>
    </font>
    <font>
      <sz val="14"/>
      <color indexed="8"/>
      <name val="Cambria"/>
      <family val="1"/>
    </font>
    <font>
      <b/>
      <sz val="11"/>
      <color indexed="8"/>
      <name val="Arial"/>
      <family val="2"/>
    </font>
    <font>
      <sz val="11"/>
      <color indexed="8"/>
      <name val="Arial"/>
      <family val="2"/>
    </font>
    <font>
      <sz val="11"/>
      <color indexed="8"/>
      <name val="Cambria"/>
      <family val="1"/>
    </font>
    <font>
      <sz val="8"/>
      <name val="Arial"/>
      <family val="2"/>
    </font>
    <font>
      <b/>
      <sz val="10"/>
      <color rgb="FFFF0000"/>
      <name val="Arial"/>
      <family val="2"/>
    </font>
    <font>
      <b/>
      <sz val="12"/>
      <color rgb="FFFF0000"/>
      <name val="Arial"/>
      <family val="2"/>
    </font>
    <font>
      <sz val="12"/>
      <color indexed="8"/>
      <name val="Arial"/>
      <family val="2"/>
    </font>
    <font>
      <sz val="18"/>
      <color indexed="8"/>
      <name val="Cambria"/>
      <family val="1"/>
    </font>
    <font>
      <sz val="18"/>
      <color indexed="8"/>
      <name val="Arial"/>
      <family val="2"/>
    </font>
    <font>
      <sz val="10"/>
      <name val="Arial"/>
      <family val="2"/>
    </font>
    <font>
      <b/>
      <sz val="12"/>
      <color indexed="8"/>
      <name val="Arial"/>
      <family val="2"/>
    </font>
    <font>
      <b/>
      <sz val="12"/>
      <color theme="0"/>
      <name val="Arial"/>
      <family val="2"/>
    </font>
    <font>
      <sz val="9"/>
      <name val="Arial"/>
      <family val="2"/>
    </font>
    <font>
      <sz val="10"/>
      <color indexed="8"/>
      <name val="Arial"/>
      <family val="2"/>
    </font>
    <font>
      <b/>
      <sz val="10"/>
      <color indexed="8"/>
      <name val="Arial"/>
      <family val="2"/>
    </font>
    <font>
      <b/>
      <i/>
      <sz val="12"/>
      <color indexed="8"/>
      <name val="Arial"/>
      <family val="2"/>
    </font>
    <font>
      <b/>
      <i/>
      <sz val="12"/>
      <name val="Arial"/>
      <family val="2"/>
    </font>
    <font>
      <b/>
      <sz val="10"/>
      <color theme="0"/>
      <name val="Arial"/>
      <family val="2"/>
    </font>
    <font>
      <b/>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sz val="10"/>
      <color theme="0"/>
      <name val="Arial"/>
      <family val="2"/>
    </font>
    <font>
      <b/>
      <sz val="9"/>
      <name val="Arial"/>
      <family val="2"/>
    </font>
    <font>
      <b/>
      <sz val="11"/>
      <color theme="0"/>
      <name val="Arial"/>
      <family val="2"/>
    </font>
    <font>
      <b/>
      <u val="singleAccounting"/>
      <sz val="11"/>
      <color theme="0"/>
      <name val="Arial"/>
      <family val="2"/>
    </font>
  </fonts>
  <fills count="21">
    <fill>
      <patternFill patternType="none"/>
    </fill>
    <fill>
      <patternFill patternType="gray125"/>
    </fill>
    <fill>
      <patternFill patternType="solid">
        <fgColor indexed="9"/>
        <bgColor indexed="64"/>
      </patternFill>
    </fill>
    <fill>
      <patternFill patternType="lightUp"/>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9FF99"/>
        <bgColor indexed="64"/>
      </patternFill>
    </fill>
    <fill>
      <patternFill patternType="solid">
        <fgColor theme="1" tint="0.34998626667073579"/>
        <bgColor indexed="64"/>
      </patternFill>
    </fill>
    <fill>
      <patternFill patternType="solid">
        <fgColor theme="0" tint="-0.249977111117893"/>
        <bgColor indexed="64"/>
      </patternFill>
    </fill>
  </fills>
  <borders count="67">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double">
        <color indexed="64"/>
      </bottom>
      <diagonal/>
    </border>
    <border>
      <left/>
      <right/>
      <top style="double">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double">
        <color indexed="64"/>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medium">
        <color indexed="64"/>
      </bottom>
      <diagonal/>
    </border>
  </borders>
  <cellStyleXfs count="6">
    <xf numFmtId="0" fontId="0" fillId="0" borderId="0"/>
    <xf numFmtId="44" fontId="1" fillId="0" borderId="0" applyFont="0" applyFill="0" applyBorder="0" applyAlignment="0" applyProtection="0"/>
    <xf numFmtId="0" fontId="7" fillId="0" borderId="0"/>
    <xf numFmtId="0" fontId="2" fillId="0" borderId="0"/>
    <xf numFmtId="9" fontId="1" fillId="0" borderId="0" applyFont="0" applyFill="0" applyBorder="0" applyAlignment="0" applyProtection="0"/>
    <xf numFmtId="43" fontId="28" fillId="0" borderId="0" applyFont="0" applyFill="0" applyBorder="0" applyAlignment="0" applyProtection="0"/>
  </cellStyleXfs>
  <cellXfs count="709">
    <xf numFmtId="0" fontId="0" fillId="0" borderId="0" xfId="0"/>
    <xf numFmtId="0" fontId="0" fillId="0" borderId="1" xfId="0" applyBorder="1" applyProtection="1"/>
    <xf numFmtId="0" fontId="0" fillId="0" borderId="0" xfId="0" applyProtection="1"/>
    <xf numFmtId="0" fontId="5" fillId="0" borderId="0" xfId="0" applyFont="1" applyAlignment="1" applyProtection="1">
      <alignment horizontal="left"/>
    </xf>
    <xf numFmtId="0" fontId="0" fillId="0" borderId="0" xfId="0" applyBorder="1"/>
    <xf numFmtId="0" fontId="0" fillId="0" borderId="0" xfId="0" applyBorder="1" applyProtection="1"/>
    <xf numFmtId="0" fontId="0" fillId="0" borderId="0" xfId="0" applyFill="1"/>
    <xf numFmtId="0" fontId="0" fillId="0" borderId="0" xfId="0" applyFill="1" applyBorder="1"/>
    <xf numFmtId="3" fontId="0" fillId="0" borderId="0" xfId="0" applyNumberFormat="1" applyProtection="1"/>
    <xf numFmtId="3" fontId="5" fillId="0" borderId="1" xfId="0" applyNumberFormat="1" applyFont="1" applyBorder="1" applyAlignment="1" applyProtection="1">
      <alignment horizontal="center"/>
    </xf>
    <xf numFmtId="0" fontId="0" fillId="0" borderId="0" xfId="0" applyAlignment="1" applyProtection="1">
      <protection hidden="1"/>
    </xf>
    <xf numFmtId="17" fontId="3" fillId="0" borderId="0" xfId="0" applyNumberFormat="1" applyFont="1" applyAlignment="1" applyProtection="1">
      <alignment horizontal="center"/>
      <protection hidden="1"/>
    </xf>
    <xf numFmtId="0" fontId="7" fillId="0" borderId="0" xfId="0" applyFont="1" applyAlignment="1" applyProtection="1">
      <protection hidden="1"/>
    </xf>
    <xf numFmtId="0" fontId="10" fillId="0" borderId="13" xfId="0" applyFont="1" applyBorder="1" applyAlignment="1" applyProtection="1">
      <protection hidden="1"/>
    </xf>
    <xf numFmtId="165" fontId="10" fillId="0" borderId="14" xfId="0" applyNumberFormat="1" applyFont="1" applyBorder="1" applyAlignment="1" applyProtection="1">
      <protection hidden="1"/>
    </xf>
    <xf numFmtId="166" fontId="7" fillId="0" borderId="0" xfId="0" applyNumberFormat="1" applyFont="1" applyAlignment="1" applyProtection="1">
      <alignment horizontal="center"/>
      <protection hidden="1"/>
    </xf>
    <xf numFmtId="0" fontId="7" fillId="0" borderId="0" xfId="0" applyNumberFormat="1" applyFont="1" applyAlignment="1" applyProtection="1">
      <protection hidden="1"/>
    </xf>
    <xf numFmtId="0" fontId="4" fillId="0" borderId="0" xfId="0" applyNumberFormat="1" applyFont="1" applyAlignment="1" applyProtection="1">
      <alignment horizontal="center"/>
      <protection hidden="1"/>
    </xf>
    <xf numFmtId="0" fontId="10" fillId="0" borderId="14" xfId="0" applyNumberFormat="1" applyFont="1" applyBorder="1" applyAlignment="1" applyProtection="1">
      <protection hidden="1"/>
    </xf>
    <xf numFmtId="0" fontId="10" fillId="0" borderId="14" xfId="0" applyFont="1" applyBorder="1" applyAlignment="1" applyProtection="1">
      <protection hidden="1"/>
    </xf>
    <xf numFmtId="0" fontId="10" fillId="0" borderId="13" xfId="0" applyNumberFormat="1" applyFont="1" applyBorder="1" applyAlignment="1" applyProtection="1">
      <protection hidden="1"/>
    </xf>
    <xf numFmtId="0" fontId="7" fillId="0" borderId="4" xfId="0" applyNumberFormat="1" applyFont="1" applyBorder="1" applyAlignment="1" applyProtection="1">
      <protection hidden="1"/>
    </xf>
    <xf numFmtId="0" fontId="7" fillId="0" borderId="2" xfId="0" applyNumberFormat="1" applyFont="1" applyBorder="1" applyAlignment="1" applyProtection="1">
      <protection hidden="1"/>
    </xf>
    <xf numFmtId="0" fontId="7" fillId="0" borderId="5" xfId="0" applyNumberFormat="1" applyFont="1" applyBorder="1" applyAlignment="1" applyProtection="1">
      <protection hidden="1"/>
    </xf>
    <xf numFmtId="0" fontId="7" fillId="0" borderId="13" xfId="0" applyNumberFormat="1" applyFont="1" applyBorder="1" applyAlignment="1" applyProtection="1">
      <protection hidden="1"/>
    </xf>
    <xf numFmtId="165" fontId="7" fillId="0" borderId="0" xfId="0" applyNumberFormat="1" applyFont="1" applyAlignment="1" applyProtection="1">
      <protection hidden="1"/>
    </xf>
    <xf numFmtId="0" fontId="3" fillId="0" borderId="0" xfId="0" applyFont="1" applyAlignment="1" applyProtection="1">
      <protection hidden="1"/>
    </xf>
    <xf numFmtId="3" fontId="8" fillId="0" borderId="3" xfId="0" applyNumberFormat="1" applyFont="1" applyBorder="1" applyAlignment="1" applyProtection="1">
      <protection hidden="1"/>
    </xf>
    <xf numFmtId="0" fontId="7" fillId="0" borderId="14" xfId="0" applyNumberFormat="1" applyFont="1" applyBorder="1" applyAlignment="1" applyProtection="1">
      <protection hidden="1"/>
    </xf>
    <xf numFmtId="167" fontId="10" fillId="0" borderId="14" xfId="0" applyNumberFormat="1" applyFont="1" applyBorder="1" applyAlignment="1" applyProtection="1">
      <protection hidden="1"/>
    </xf>
    <xf numFmtId="0" fontId="7" fillId="0" borderId="0" xfId="0" applyNumberFormat="1" applyFont="1" applyBorder="1" applyAlignment="1" applyProtection="1">
      <protection hidden="1"/>
    </xf>
    <xf numFmtId="0" fontId="0" fillId="0" borderId="13" xfId="0" applyBorder="1" applyAlignment="1" applyProtection="1">
      <protection hidden="1"/>
    </xf>
    <xf numFmtId="0" fontId="0" fillId="0" borderId="14" xfId="0" applyBorder="1" applyAlignment="1" applyProtection="1">
      <protection hidden="1"/>
    </xf>
    <xf numFmtId="10" fontId="10" fillId="0" borderId="14" xfId="0" applyNumberFormat="1" applyFont="1" applyBorder="1" applyAlignment="1" applyProtection="1">
      <protection hidden="1"/>
    </xf>
    <xf numFmtId="165" fontId="7" fillId="0" borderId="14" xfId="0" applyNumberFormat="1" applyFont="1" applyBorder="1" applyAlignment="1" applyProtection="1">
      <protection hidden="1"/>
    </xf>
    <xf numFmtId="3" fontId="10" fillId="0" borderId="0" xfId="0" applyNumberFormat="1" applyFont="1" applyAlignment="1" applyProtection="1">
      <protection hidden="1"/>
    </xf>
    <xf numFmtId="0" fontId="10" fillId="0" borderId="11" xfId="0" applyNumberFormat="1" applyFont="1" applyBorder="1" applyAlignment="1" applyProtection="1">
      <protection hidden="1"/>
    </xf>
    <xf numFmtId="165" fontId="10" fillId="0" borderId="10" xfId="0" applyNumberFormat="1" applyFont="1" applyBorder="1" applyAlignment="1" applyProtection="1">
      <protection hidden="1"/>
    </xf>
    <xf numFmtId="0" fontId="10" fillId="0" borderId="0" xfId="0" applyNumberFormat="1" applyFont="1" applyAlignment="1" applyProtection="1">
      <protection hidden="1"/>
    </xf>
    <xf numFmtId="165" fontId="10" fillId="0" borderId="0" xfId="0" applyNumberFormat="1" applyFont="1" applyAlignment="1" applyProtection="1">
      <protection hidden="1"/>
    </xf>
    <xf numFmtId="0" fontId="0" fillId="0" borderId="0" xfId="0" applyFont="1" applyBorder="1" applyAlignment="1" applyProtection="1">
      <protection hidden="1"/>
    </xf>
    <xf numFmtId="0" fontId="7" fillId="0" borderId="11" xfId="0" applyNumberFormat="1" applyFont="1" applyBorder="1" applyAlignment="1" applyProtection="1">
      <protection hidden="1"/>
    </xf>
    <xf numFmtId="0" fontId="7" fillId="0" borderId="9" xfId="0" applyNumberFormat="1" applyFont="1" applyBorder="1" applyAlignment="1" applyProtection="1">
      <protection hidden="1"/>
    </xf>
    <xf numFmtId="0" fontId="7" fillId="0" borderId="10" xfId="0" applyNumberFormat="1" applyFont="1" applyBorder="1" applyAlignment="1" applyProtection="1">
      <protection hidden="1"/>
    </xf>
    <xf numFmtId="3" fontId="10" fillId="0" borderId="0" xfId="0" applyNumberFormat="1" applyFont="1" applyBorder="1" applyAlignment="1" applyProtection="1">
      <protection hidden="1"/>
    </xf>
    <xf numFmtId="0" fontId="7" fillId="0" borderId="14" xfId="0" applyFont="1" applyBorder="1" applyAlignment="1" applyProtection="1">
      <protection hidden="1"/>
    </xf>
    <xf numFmtId="3" fontId="7" fillId="0" borderId="0" xfId="0" applyNumberFormat="1" applyFont="1" applyBorder="1" applyAlignment="1" applyProtection="1">
      <protection hidden="1"/>
    </xf>
    <xf numFmtId="3" fontId="7" fillId="0" borderId="0" xfId="0" applyNumberFormat="1" applyFont="1" applyAlignment="1" applyProtection="1">
      <protection hidden="1"/>
    </xf>
    <xf numFmtId="168" fontId="7" fillId="0" borderId="13" xfId="0" applyNumberFormat="1" applyFont="1" applyBorder="1" applyAlignment="1" applyProtection="1">
      <protection hidden="1"/>
    </xf>
    <xf numFmtId="0" fontId="7" fillId="0" borderId="0" xfId="0" applyFont="1" applyBorder="1" applyAlignment="1" applyProtection="1">
      <protection hidden="1"/>
    </xf>
    <xf numFmtId="10" fontId="10" fillId="0" borderId="9" xfId="0" applyNumberFormat="1" applyFont="1" applyBorder="1" applyAlignment="1" applyProtection="1">
      <protection hidden="1"/>
    </xf>
    <xf numFmtId="0" fontId="7" fillId="0" borderId="10" xfId="0" applyFont="1" applyBorder="1" applyAlignment="1" applyProtection="1">
      <protection hidden="1"/>
    </xf>
    <xf numFmtId="3" fontId="8" fillId="0" borderId="0" xfId="0" applyNumberFormat="1" applyFont="1" applyBorder="1" applyAlignment="1" applyProtection="1">
      <alignment horizontal="center"/>
      <protection hidden="1"/>
    </xf>
    <xf numFmtId="3" fontId="8" fillId="0" borderId="14" xfId="0" applyNumberFormat="1" applyFont="1" applyBorder="1" applyAlignment="1" applyProtection="1">
      <alignment horizontal="center"/>
      <protection hidden="1"/>
    </xf>
    <xf numFmtId="4" fontId="7" fillId="0" borderId="11" xfId="0" applyNumberFormat="1" applyFont="1" applyBorder="1" applyAlignment="1" applyProtection="1">
      <protection hidden="1"/>
    </xf>
    <xf numFmtId="3" fontId="7" fillId="0" borderId="9" xfId="0" applyNumberFormat="1" applyFont="1" applyBorder="1" applyAlignment="1" applyProtection="1">
      <protection hidden="1"/>
    </xf>
    <xf numFmtId="4" fontId="7" fillId="0" borderId="0" xfId="0" applyNumberFormat="1" applyFont="1" applyBorder="1" applyAlignment="1" applyProtection="1">
      <protection hidden="1"/>
    </xf>
    <xf numFmtId="0" fontId="3" fillId="0" borderId="0" xfId="0" applyNumberFormat="1" applyFont="1" applyAlignment="1" applyProtection="1">
      <protection hidden="1"/>
    </xf>
    <xf numFmtId="3" fontId="4" fillId="0" borderId="3" xfId="0" applyNumberFormat="1" applyFont="1" applyBorder="1" applyAlignment="1" applyProtection="1">
      <protection hidden="1"/>
    </xf>
    <xf numFmtId="165" fontId="4" fillId="0" borderId="3" xfId="0" applyNumberFormat="1" applyFont="1" applyBorder="1" applyAlignment="1" applyProtection="1">
      <protection hidden="1"/>
    </xf>
    <xf numFmtId="165" fontId="7" fillId="0" borderId="0" xfId="0" applyNumberFormat="1" applyFont="1" applyBorder="1" applyAlignment="1" applyProtection="1">
      <protection hidden="1"/>
    </xf>
    <xf numFmtId="0" fontId="7" fillId="0" borderId="0" xfId="0" applyNumberFormat="1" applyFont="1" applyAlignment="1" applyProtection="1">
      <alignment horizontal="left"/>
      <protection hidden="1"/>
    </xf>
    <xf numFmtId="0" fontId="7" fillId="0" borderId="4" xfId="0" applyNumberFormat="1" applyFont="1" applyBorder="1" applyAlignment="1" applyProtection="1">
      <alignment horizontal="center"/>
      <protection hidden="1"/>
    </xf>
    <xf numFmtId="0" fontId="10" fillId="0" borderId="2" xfId="0" applyNumberFormat="1" applyFont="1" applyBorder="1" applyAlignment="1" applyProtection="1">
      <protection hidden="1"/>
    </xf>
    <xf numFmtId="0" fontId="10" fillId="0" borderId="5" xfId="0" applyNumberFormat="1" applyFont="1" applyBorder="1" applyAlignment="1" applyProtection="1">
      <protection hidden="1"/>
    </xf>
    <xf numFmtId="0" fontId="7" fillId="0" borderId="13" xfId="0" applyNumberFormat="1" applyFont="1" applyBorder="1" applyAlignment="1" applyProtection="1">
      <alignment horizontal="center"/>
      <protection hidden="1"/>
    </xf>
    <xf numFmtId="0" fontId="10" fillId="0" borderId="0" xfId="0" applyNumberFormat="1" applyFont="1" applyBorder="1" applyAlignment="1" applyProtection="1">
      <protection hidden="1"/>
    </xf>
    <xf numFmtId="3" fontId="8" fillId="0" borderId="3" xfId="0" applyNumberFormat="1" applyFont="1" applyBorder="1" applyAlignment="1" applyProtection="1">
      <alignment horizontal="center"/>
      <protection hidden="1"/>
    </xf>
    <xf numFmtId="0" fontId="7" fillId="3" borderId="13" xfId="0" applyNumberFormat="1" applyFont="1" applyFill="1" applyBorder="1" applyAlignment="1" applyProtection="1">
      <protection hidden="1"/>
    </xf>
    <xf numFmtId="0" fontId="7" fillId="3" borderId="0" xfId="0" applyNumberFormat="1" applyFont="1" applyFill="1" applyBorder="1" applyAlignment="1" applyProtection="1">
      <protection hidden="1"/>
    </xf>
    <xf numFmtId="0" fontId="7" fillId="3" borderId="14" xfId="0" applyNumberFormat="1" applyFont="1" applyFill="1" applyBorder="1" applyAlignment="1" applyProtection="1">
      <protection hidden="1"/>
    </xf>
    <xf numFmtId="3" fontId="8" fillId="0" borderId="9" xfId="0" applyNumberFormat="1" applyFont="1" applyBorder="1" applyAlignment="1" applyProtection="1">
      <alignment horizontal="center"/>
      <protection hidden="1"/>
    </xf>
    <xf numFmtId="3" fontId="12" fillId="0" borderId="0" xfId="0" applyNumberFormat="1" applyFont="1" applyAlignment="1" applyProtection="1">
      <alignment horizontal="center"/>
      <protection hidden="1"/>
    </xf>
    <xf numFmtId="165" fontId="10" fillId="0" borderId="2" xfId="0" applyNumberFormat="1" applyFont="1" applyBorder="1" applyAlignment="1" applyProtection="1">
      <protection hidden="1"/>
    </xf>
    <xf numFmtId="165" fontId="10" fillId="0" borderId="0" xfId="0" applyNumberFormat="1" applyFont="1" applyBorder="1" applyAlignment="1" applyProtection="1">
      <protection hidden="1"/>
    </xf>
    <xf numFmtId="0" fontId="7" fillId="0" borderId="4" xfId="0" applyFont="1" applyBorder="1" applyAlignment="1" applyProtection="1">
      <alignment horizontal="center"/>
      <protection hidden="1"/>
    </xf>
    <xf numFmtId="3" fontId="10" fillId="0" borderId="2" xfId="0" applyNumberFormat="1" applyFont="1" applyBorder="1" applyAlignment="1" applyProtection="1">
      <protection hidden="1"/>
    </xf>
    <xf numFmtId="0" fontId="0" fillId="0" borderId="0" xfId="0" applyBorder="1" applyAlignment="1" applyProtection="1">
      <protection hidden="1"/>
    </xf>
    <xf numFmtId="0" fontId="0" fillId="3" borderId="13" xfId="0" applyFill="1" applyBorder="1" applyAlignment="1" applyProtection="1">
      <protection hidden="1"/>
    </xf>
    <xf numFmtId="3" fontId="7" fillId="3" borderId="0" xfId="0" applyNumberFormat="1" applyFont="1" applyFill="1" applyBorder="1" applyAlignment="1" applyProtection="1">
      <protection hidden="1"/>
    </xf>
    <xf numFmtId="3" fontId="11" fillId="0" borderId="0" xfId="0" applyNumberFormat="1" applyFont="1" applyBorder="1" applyAlignment="1" applyProtection="1">
      <protection hidden="1"/>
    </xf>
    <xf numFmtId="165" fontId="10" fillId="0" borderId="7" xfId="0" applyNumberFormat="1" applyFont="1" applyBorder="1" applyAlignment="1" applyProtection="1">
      <protection hidden="1"/>
    </xf>
    <xf numFmtId="3" fontId="7" fillId="0" borderId="13" xfId="0" applyNumberFormat="1" applyFont="1" applyBorder="1" applyAlignment="1" applyProtection="1">
      <protection hidden="1"/>
    </xf>
    <xf numFmtId="3" fontId="7" fillId="0" borderId="11" xfId="0" applyNumberFormat="1" applyFont="1" applyBorder="1" applyAlignment="1" applyProtection="1">
      <protection hidden="1"/>
    </xf>
    <xf numFmtId="0" fontId="0" fillId="0" borderId="10" xfId="0" applyBorder="1" applyAlignment="1" applyProtection="1">
      <protection hidden="1"/>
    </xf>
    <xf numFmtId="0" fontId="7" fillId="0" borderId="0" xfId="0" applyNumberFormat="1" applyFont="1" applyAlignment="1" applyProtection="1">
      <alignment wrapText="1"/>
      <protection hidden="1"/>
    </xf>
    <xf numFmtId="0" fontId="7" fillId="0" borderId="15" xfId="0" applyNumberFormat="1" applyFont="1" applyBorder="1" applyAlignment="1" applyProtection="1">
      <protection hidden="1"/>
    </xf>
    <xf numFmtId="0" fontId="7" fillId="0" borderId="15" xfId="0" applyNumberFormat="1" applyFont="1" applyBorder="1" applyAlignment="1" applyProtection="1">
      <alignment horizontal="center"/>
      <protection hidden="1"/>
    </xf>
    <xf numFmtId="0" fontId="7" fillId="0" borderId="16" xfId="0" applyNumberFormat="1" applyFont="1" applyBorder="1" applyAlignment="1" applyProtection="1">
      <protection hidden="1"/>
    </xf>
    <xf numFmtId="0" fontId="7" fillId="0" borderId="16" xfId="0" applyNumberFormat="1" applyFont="1" applyBorder="1" applyAlignment="1" applyProtection="1">
      <alignment horizontal="center"/>
      <protection hidden="1"/>
    </xf>
    <xf numFmtId="0" fontId="0" fillId="0" borderId="16" xfId="0" applyBorder="1" applyAlignment="1" applyProtection="1">
      <protection hidden="1"/>
    </xf>
    <xf numFmtId="0" fontId="7" fillId="0" borderId="17" xfId="0" applyNumberFormat="1" applyFont="1" applyBorder="1" applyAlignment="1" applyProtection="1">
      <alignment horizontal="center"/>
      <protection hidden="1"/>
    </xf>
    <xf numFmtId="10" fontId="7" fillId="0" borderId="17" xfId="0" applyNumberFormat="1" applyFont="1" applyBorder="1" applyAlignment="1" applyProtection="1">
      <alignment horizontal="center"/>
      <protection hidden="1"/>
    </xf>
    <xf numFmtId="3" fontId="7" fillId="0" borderId="16" xfId="0" applyNumberFormat="1" applyFont="1" applyBorder="1" applyAlignment="1" applyProtection="1">
      <protection hidden="1"/>
    </xf>
    <xf numFmtId="3" fontId="7" fillId="0" borderId="17" xfId="0" applyNumberFormat="1" applyFont="1" applyBorder="1" applyAlignment="1" applyProtection="1">
      <protection hidden="1"/>
    </xf>
    <xf numFmtId="0" fontId="0" fillId="0" borderId="15" xfId="0" applyBorder="1" applyAlignment="1" applyProtection="1">
      <protection hidden="1"/>
    </xf>
    <xf numFmtId="0" fontId="7" fillId="0" borderId="17" xfId="0" applyNumberFormat="1" applyFont="1" applyBorder="1" applyAlignment="1" applyProtection="1">
      <protection hidden="1"/>
    </xf>
    <xf numFmtId="0" fontId="0" fillId="0" borderId="17" xfId="0" applyBorder="1" applyAlignment="1" applyProtection="1">
      <protection hidden="1"/>
    </xf>
    <xf numFmtId="3" fontId="7" fillId="0" borderId="17" xfId="0" applyNumberFormat="1" applyFont="1" applyBorder="1" applyAlignment="1" applyProtection="1">
      <alignment horizontal="center"/>
      <protection hidden="1"/>
    </xf>
    <xf numFmtId="4" fontId="7" fillId="0" borderId="17" xfId="0" applyNumberFormat="1" applyFont="1" applyBorder="1" applyAlignment="1" applyProtection="1">
      <alignment horizontal="center"/>
      <protection hidden="1"/>
    </xf>
    <xf numFmtId="0" fontId="13" fillId="0" borderId="0" xfId="0" applyNumberFormat="1" applyFont="1" applyAlignment="1" applyProtection="1">
      <protection hidden="1"/>
    </xf>
    <xf numFmtId="0" fontId="14" fillId="0" borderId="0" xfId="0" applyNumberFormat="1" applyFont="1" applyAlignment="1" applyProtection="1">
      <protection hidden="1"/>
    </xf>
    <xf numFmtId="0" fontId="3" fillId="0" borderId="0" xfId="0" applyFont="1"/>
    <xf numFmtId="0" fontId="1" fillId="0" borderId="0" xfId="0" applyFont="1"/>
    <xf numFmtId="0" fontId="19" fillId="0" borderId="0" xfId="3" applyFont="1" applyBorder="1" applyAlignment="1" applyProtection="1">
      <alignment horizontal="left"/>
    </xf>
    <xf numFmtId="0" fontId="3" fillId="0" borderId="0" xfId="0" applyFont="1" applyAlignment="1" applyProtection="1">
      <alignment horizontal="right"/>
    </xf>
    <xf numFmtId="0" fontId="0" fillId="0" borderId="0" xfId="0" applyBorder="1" applyAlignment="1" applyProtection="1"/>
    <xf numFmtId="3" fontId="5" fillId="0" borderId="0" xfId="0" applyNumberFormat="1" applyFont="1" applyBorder="1" applyAlignment="1" applyProtection="1">
      <alignment horizontal="center"/>
    </xf>
    <xf numFmtId="0" fontId="5" fillId="0" borderId="1" xfId="0" applyFont="1" applyBorder="1" applyAlignment="1" applyProtection="1">
      <alignment horizontal="left"/>
    </xf>
    <xf numFmtId="0" fontId="10" fillId="0" borderId="0" xfId="0" applyFont="1" applyProtection="1"/>
    <xf numFmtId="0" fontId="8" fillId="0" borderId="0" xfId="3" applyNumberFormat="1" applyFont="1" applyAlignment="1" applyProtection="1"/>
    <xf numFmtId="0" fontId="2" fillId="0" borderId="0" xfId="0" applyFont="1" applyProtection="1"/>
    <xf numFmtId="0" fontId="2" fillId="0" borderId="0" xfId="3" applyFont="1" applyAlignment="1" applyProtection="1"/>
    <xf numFmtId="0" fontId="2" fillId="0" borderId="0" xfId="3" applyFont="1" applyAlignment="1" applyProtection="1">
      <alignment horizontal="left"/>
    </xf>
    <xf numFmtId="0" fontId="4" fillId="0" borderId="0" xfId="0" applyFont="1" applyProtection="1"/>
    <xf numFmtId="0" fontId="2" fillId="0" borderId="0" xfId="0" applyFont="1" applyBorder="1" applyProtection="1"/>
    <xf numFmtId="3" fontId="2" fillId="0" borderId="0" xfId="0" applyNumberFormat="1" applyFont="1" applyBorder="1" applyProtection="1"/>
    <xf numFmtId="0" fontId="2" fillId="0" borderId="0" xfId="3" applyFont="1" applyBorder="1" applyAlignment="1" applyProtection="1">
      <alignment horizontal="left"/>
    </xf>
    <xf numFmtId="0" fontId="2" fillId="0" borderId="9" xfId="0" applyFont="1" applyBorder="1" applyProtection="1"/>
    <xf numFmtId="0" fontId="10" fillId="0" borderId="0" xfId="0" applyFont="1" applyFill="1" applyProtection="1"/>
    <xf numFmtId="0" fontId="4" fillId="0" borderId="0" xfId="3" applyNumberFormat="1" applyFont="1" applyBorder="1" applyAlignment="1" applyProtection="1"/>
    <xf numFmtId="0" fontId="2" fillId="0" borderId="0" xfId="0" applyFont="1" applyFill="1" applyProtection="1"/>
    <xf numFmtId="0" fontId="2" fillId="0" borderId="0" xfId="0" applyFont="1" applyAlignment="1" applyProtection="1">
      <alignment horizontal="left"/>
    </xf>
    <xf numFmtId="0" fontId="19" fillId="0" borderId="11" xfId="3" applyFont="1" applyFill="1" applyBorder="1" applyAlignment="1" applyProtection="1">
      <alignment horizontal="right"/>
    </xf>
    <xf numFmtId="0" fontId="19" fillId="0" borderId="17" xfId="3" applyFont="1" applyFill="1" applyBorder="1" applyAlignment="1" applyProtection="1">
      <alignment horizontal="right"/>
    </xf>
    <xf numFmtId="0" fontId="19" fillId="0" borderId="13" xfId="3" applyFont="1" applyFill="1" applyBorder="1" applyAlignment="1" applyProtection="1">
      <alignment horizontal="right"/>
    </xf>
    <xf numFmtId="0" fontId="26" fillId="0" borderId="0" xfId="0" applyFont="1" applyBorder="1" applyAlignment="1" applyProtection="1">
      <alignment horizontal="right"/>
    </xf>
    <xf numFmtId="0" fontId="27" fillId="0" borderId="0" xfId="0" applyFont="1" applyBorder="1" applyProtection="1"/>
    <xf numFmtId="0" fontId="26" fillId="0" borderId="0" xfId="0" applyFont="1" applyBorder="1" applyProtection="1"/>
    <xf numFmtId="0" fontId="18" fillId="0" borderId="0" xfId="0" applyFont="1" applyBorder="1" applyAlignment="1" applyProtection="1">
      <alignment horizontal="right"/>
    </xf>
    <xf numFmtId="0" fontId="17" fillId="0" borderId="0" xfId="0" applyFont="1" applyBorder="1" applyProtection="1"/>
    <xf numFmtId="0" fontId="18" fillId="0" borderId="0" xfId="0" applyFont="1" applyBorder="1" applyProtection="1"/>
    <xf numFmtId="0" fontId="21" fillId="0" borderId="0" xfId="0" applyFont="1" applyBorder="1" applyAlignment="1" applyProtection="1">
      <alignment horizontal="right"/>
    </xf>
    <xf numFmtId="0" fontId="20" fillId="0" borderId="0" xfId="0" applyFont="1" applyBorder="1" applyProtection="1"/>
    <xf numFmtId="0" fontId="21" fillId="0" borderId="0" xfId="0" applyFont="1" applyBorder="1" applyProtection="1"/>
    <xf numFmtId="44" fontId="20" fillId="0" borderId="0" xfId="1" applyFont="1" applyBorder="1" applyAlignment="1" applyProtection="1">
      <alignment horizontal="right"/>
    </xf>
    <xf numFmtId="44" fontId="20" fillId="0" borderId="0" xfId="1" applyFont="1" applyBorder="1" applyProtection="1"/>
    <xf numFmtId="44" fontId="21" fillId="0" borderId="0" xfId="1" applyFont="1" applyBorder="1" applyProtection="1"/>
    <xf numFmtId="0" fontId="20" fillId="0" borderId="36" xfId="3" applyFont="1" applyFill="1" applyBorder="1" applyAlignment="1" applyProtection="1">
      <protection locked="0"/>
    </xf>
    <xf numFmtId="0" fontId="20" fillId="0" borderId="30" xfId="3" applyFont="1" applyFill="1" applyBorder="1" applyAlignment="1" applyProtection="1">
      <alignment horizontal="left"/>
      <protection locked="0"/>
    </xf>
    <xf numFmtId="0" fontId="20" fillId="0" borderId="32" xfId="3" applyFont="1" applyFill="1" applyBorder="1" applyAlignment="1" applyProtection="1">
      <alignment horizontal="left"/>
      <protection locked="0"/>
    </xf>
    <xf numFmtId="49" fontId="1" fillId="0" borderId="0" xfId="0" applyNumberFormat="1" applyFont="1" applyBorder="1" applyAlignment="1" applyProtection="1">
      <alignment horizontal="left"/>
    </xf>
    <xf numFmtId="49" fontId="0" fillId="0" borderId="0" xfId="0" applyNumberFormat="1" applyBorder="1" applyAlignment="1" applyProtection="1">
      <alignment horizontal="left"/>
    </xf>
    <xf numFmtId="0" fontId="2" fillId="0" borderId="0" xfId="0" applyFont="1" applyFill="1" applyBorder="1" applyProtection="1"/>
    <xf numFmtId="9" fontId="0" fillId="0" borderId="0" xfId="0" applyNumberFormat="1"/>
    <xf numFmtId="0" fontId="4" fillId="0" borderId="0" xfId="0" applyFont="1" applyBorder="1" applyProtection="1"/>
    <xf numFmtId="49" fontId="10" fillId="0" borderId="0" xfId="0" applyNumberFormat="1" applyFont="1" applyBorder="1" applyAlignment="1" applyProtection="1">
      <alignment horizontal="left"/>
    </xf>
    <xf numFmtId="0" fontId="24" fillId="0" borderId="0" xfId="0" applyFont="1" applyBorder="1" applyProtection="1"/>
    <xf numFmtId="0" fontId="4" fillId="0" borderId="0" xfId="0" applyFont="1" applyAlignment="1" applyProtection="1">
      <alignment horizontal="left"/>
    </xf>
    <xf numFmtId="0" fontId="2" fillId="0" borderId="0" xfId="3" applyFont="1" applyAlignment="1" applyProtection="1">
      <alignment horizontal="right"/>
    </xf>
    <xf numFmtId="0" fontId="2" fillId="0" borderId="0" xfId="3" applyNumberFormat="1" applyFont="1" applyAlignment="1" applyProtection="1">
      <alignment horizontal="right"/>
    </xf>
    <xf numFmtId="0" fontId="5" fillId="0" borderId="0" xfId="0" applyFont="1" applyBorder="1" applyAlignment="1" applyProtection="1">
      <alignment horizontal="left"/>
    </xf>
    <xf numFmtId="0" fontId="16" fillId="0" borderId="0" xfId="0" applyFont="1" applyBorder="1" applyAlignment="1" applyProtection="1"/>
    <xf numFmtId="49" fontId="16" fillId="0" borderId="0" xfId="0" quotePrefix="1" applyNumberFormat="1" applyFont="1" applyBorder="1" applyAlignment="1" applyProtection="1"/>
    <xf numFmtId="0" fontId="16" fillId="0" borderId="0" xfId="0" applyNumberFormat="1" applyFont="1" applyBorder="1" applyAlignment="1" applyProtection="1"/>
    <xf numFmtId="0" fontId="29" fillId="0" borderId="0" xfId="0" applyFont="1" applyBorder="1" applyAlignment="1" applyProtection="1">
      <alignment horizontal="right" textRotation="90"/>
    </xf>
    <xf numFmtId="0" fontId="30" fillId="7" borderId="29" xfId="0" applyFont="1" applyFill="1" applyBorder="1" applyProtection="1"/>
    <xf numFmtId="0" fontId="30" fillId="7" borderId="28" xfId="0" applyFont="1" applyFill="1" applyBorder="1" applyAlignment="1" applyProtection="1">
      <alignment wrapText="1"/>
    </xf>
    <xf numFmtId="0" fontId="0" fillId="0" borderId="1" xfId="0" applyBorder="1"/>
    <xf numFmtId="0" fontId="0" fillId="0" borderId="1" xfId="0" applyFill="1" applyBorder="1" applyAlignment="1">
      <alignment horizontal="center"/>
    </xf>
    <xf numFmtId="0" fontId="0" fillId="0" borderId="1" xfId="0" applyFill="1" applyBorder="1"/>
    <xf numFmtId="0" fontId="26" fillId="0" borderId="1" xfId="0" applyFont="1" applyBorder="1" applyAlignment="1" applyProtection="1">
      <alignment horizontal="right"/>
    </xf>
    <xf numFmtId="0" fontId="29" fillId="0" borderId="1" xfId="0" applyFont="1" applyBorder="1" applyAlignment="1" applyProtection="1"/>
    <xf numFmtId="0" fontId="33" fillId="0" borderId="1" xfId="0" applyFont="1" applyBorder="1" applyAlignment="1" applyProtection="1"/>
    <xf numFmtId="0" fontId="1" fillId="0" borderId="0" xfId="0" applyFont="1" applyBorder="1" applyProtection="1"/>
    <xf numFmtId="0" fontId="10" fillId="0" borderId="0" xfId="0" applyFont="1" applyFill="1" applyBorder="1" applyAlignment="1" applyProtection="1"/>
    <xf numFmtId="0" fontId="10" fillId="0" borderId="0" xfId="0" applyFont="1" applyFill="1" applyBorder="1" applyAlignment="1" applyProtection="1">
      <alignment horizontal="center"/>
    </xf>
    <xf numFmtId="4" fontId="2" fillId="0" borderId="0" xfId="0" applyNumberFormat="1" applyFont="1" applyProtection="1"/>
    <xf numFmtId="0" fontId="1" fillId="0" borderId="0" xfId="0" applyFont="1" applyProtection="1"/>
    <xf numFmtId="0" fontId="0" fillId="0" borderId="0" xfId="0" applyFill="1" applyAlignment="1" applyProtection="1"/>
    <xf numFmtId="0" fontId="0" fillId="0" borderId="0" xfId="0" applyFill="1" applyProtection="1"/>
    <xf numFmtId="0" fontId="3" fillId="0" borderId="0" xfId="0" applyFont="1" applyAlignment="1" applyProtection="1"/>
    <xf numFmtId="0" fontId="3" fillId="0" borderId="0" xfId="0" applyFont="1" applyProtection="1"/>
    <xf numFmtId="0" fontId="2" fillId="0" borderId="0" xfId="0" applyFont="1" applyBorder="1" applyAlignment="1" applyProtection="1">
      <alignment horizontal="left"/>
    </xf>
    <xf numFmtId="3" fontId="0" fillId="0" borderId="0" xfId="0" applyNumberFormat="1" applyBorder="1" applyProtection="1"/>
    <xf numFmtId="0" fontId="0" fillId="0" borderId="0" xfId="0" applyFill="1" applyAlignment="1" applyProtection="1">
      <alignment horizontal="left"/>
    </xf>
    <xf numFmtId="0" fontId="0" fillId="0" borderId="0" xfId="0"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0" fontId="5" fillId="0" borderId="1" xfId="0" applyFont="1" applyBorder="1" applyAlignment="1" applyProtection="1">
      <alignment horizontal="center"/>
    </xf>
    <xf numFmtId="0" fontId="20" fillId="5" borderId="16" xfId="0" applyFont="1" applyFill="1" applyBorder="1" applyAlignment="1" applyProtection="1">
      <alignment horizontal="center"/>
    </xf>
    <xf numFmtId="0" fontId="20" fillId="5" borderId="17" xfId="0" applyFont="1" applyFill="1" applyBorder="1" applyAlignment="1" applyProtection="1">
      <alignment horizontal="center"/>
    </xf>
    <xf numFmtId="0" fontId="20" fillId="0" borderId="35" xfId="0" applyFont="1" applyFill="1" applyBorder="1" applyAlignment="1" applyProtection="1">
      <alignment horizontal="center"/>
      <protection locked="0"/>
    </xf>
    <xf numFmtId="0" fontId="20" fillId="0" borderId="17" xfId="0" applyFont="1" applyBorder="1" applyAlignment="1" applyProtection="1">
      <alignment horizontal="center"/>
    </xf>
    <xf numFmtId="0" fontId="20" fillId="0" borderId="17" xfId="0" applyFont="1" applyFill="1" applyBorder="1" applyAlignment="1" applyProtection="1">
      <alignment horizontal="center"/>
    </xf>
    <xf numFmtId="0" fontId="20" fillId="0" borderId="16" xfId="0" applyFont="1" applyBorder="1" applyAlignment="1" applyProtection="1">
      <alignment horizontal="center"/>
    </xf>
    <xf numFmtId="0" fontId="20" fillId="5" borderId="14" xfId="0" applyFont="1" applyFill="1" applyBorder="1" applyAlignment="1" applyProtection="1">
      <alignment horizontal="center"/>
    </xf>
    <xf numFmtId="0" fontId="20" fillId="5" borderId="10" xfId="0" applyFont="1" applyFill="1" applyBorder="1" applyAlignment="1" applyProtection="1">
      <alignment horizontal="center"/>
    </xf>
    <xf numFmtId="0" fontId="20" fillId="0" borderId="0" xfId="0" applyFont="1" applyBorder="1" applyAlignment="1" applyProtection="1">
      <alignment horizontal="center"/>
    </xf>
    <xf numFmtId="3" fontId="5" fillId="0" borderId="14" xfId="0" applyNumberFormat="1" applyFont="1" applyBorder="1" applyAlignment="1" applyProtection="1">
      <alignment horizontal="center"/>
    </xf>
    <xf numFmtId="3" fontId="5" fillId="0" borderId="27" xfId="0" applyNumberFormat="1" applyFont="1" applyBorder="1" applyAlignment="1" applyProtection="1">
      <alignment horizontal="center"/>
    </xf>
    <xf numFmtId="3" fontId="5" fillId="0" borderId="13" xfId="0" applyNumberFormat="1" applyFont="1" applyBorder="1" applyAlignment="1" applyProtection="1">
      <alignment horizontal="center"/>
    </xf>
    <xf numFmtId="0" fontId="5" fillId="0" borderId="0" xfId="0" applyFont="1" applyBorder="1" applyAlignment="1" applyProtection="1"/>
    <xf numFmtId="0" fontId="5" fillId="4" borderId="0" xfId="0" applyFont="1" applyFill="1" applyBorder="1" applyAlignment="1" applyProtection="1">
      <alignment horizontal="center"/>
    </xf>
    <xf numFmtId="0" fontId="0" fillId="4" borderId="0" xfId="0" applyFill="1" applyBorder="1" applyProtection="1"/>
    <xf numFmtId="0" fontId="0" fillId="4" borderId="1" xfId="0" applyFill="1" applyBorder="1" applyProtection="1"/>
    <xf numFmtId="0" fontId="0" fillId="4" borderId="0" xfId="0" applyFill="1" applyProtection="1"/>
    <xf numFmtId="0" fontId="21" fillId="0" borderId="0" xfId="0" applyFont="1" applyBorder="1" applyAlignment="1" applyProtection="1">
      <alignment horizontal="right" vertical="top"/>
    </xf>
    <xf numFmtId="0" fontId="34" fillId="0" borderId="13" xfId="3" applyFont="1" applyFill="1" applyBorder="1" applyAlignment="1" applyProtection="1">
      <alignment vertical="top"/>
    </xf>
    <xf numFmtId="0" fontId="20" fillId="6" borderId="16" xfId="0" applyFont="1" applyFill="1" applyBorder="1" applyAlignment="1" applyProtection="1">
      <alignment horizontal="center" vertical="top"/>
    </xf>
    <xf numFmtId="0" fontId="20" fillId="0" borderId="0" xfId="0" applyFont="1" applyBorder="1" applyAlignment="1" applyProtection="1">
      <alignment vertical="top"/>
    </xf>
    <xf numFmtId="0" fontId="21" fillId="0" borderId="0" xfId="0" applyFont="1" applyBorder="1" applyAlignment="1" applyProtection="1">
      <alignment vertical="top"/>
    </xf>
    <xf numFmtId="0" fontId="34" fillId="0" borderId="4" xfId="3" applyFont="1" applyFill="1" applyBorder="1" applyAlignment="1" applyProtection="1">
      <alignment horizontal="left" vertical="top"/>
    </xf>
    <xf numFmtId="0" fontId="20" fillId="6" borderId="15" xfId="0" applyFont="1" applyFill="1" applyBorder="1" applyAlignment="1" applyProtection="1">
      <alignment horizontal="center" vertical="top"/>
    </xf>
    <xf numFmtId="0" fontId="35" fillId="0" borderId="13" xfId="3" applyFont="1" applyFill="1" applyBorder="1" applyAlignment="1" applyProtection="1">
      <alignment horizontal="left" vertical="top"/>
    </xf>
    <xf numFmtId="0" fontId="34" fillId="0" borderId="13" xfId="3" applyFont="1" applyFill="1" applyBorder="1" applyAlignment="1" applyProtection="1">
      <alignment horizontal="left" vertical="top"/>
    </xf>
    <xf numFmtId="0" fontId="35" fillId="0" borderId="4" xfId="3" applyFont="1" applyFill="1" applyBorder="1" applyAlignment="1" applyProtection="1">
      <alignment horizontal="left" vertical="top"/>
    </xf>
    <xf numFmtId="4" fontId="2" fillId="0" borderId="11" xfId="0" applyNumberFormat="1" applyFont="1" applyFill="1" applyBorder="1" applyProtection="1">
      <protection locked="0"/>
    </xf>
    <xf numFmtId="4" fontId="2" fillId="0" borderId="0" xfId="0" applyNumberFormat="1" applyFont="1" applyBorder="1" applyProtection="1"/>
    <xf numFmtId="4" fontId="2" fillId="0" borderId="9" xfId="0" applyNumberFormat="1" applyFont="1" applyFill="1" applyBorder="1" applyProtection="1">
      <protection locked="0"/>
    </xf>
    <xf numFmtId="4" fontId="4" fillId="0" borderId="10" xfId="0" applyNumberFormat="1" applyFont="1" applyBorder="1" applyProtection="1"/>
    <xf numFmtId="4" fontId="2" fillId="4" borderId="0" xfId="0" applyNumberFormat="1" applyFont="1" applyFill="1" applyProtection="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4" fontId="4" fillId="0" borderId="8" xfId="0" applyNumberFormat="1" applyFont="1" applyBorder="1" applyProtection="1"/>
    <xf numFmtId="4" fontId="2" fillId="4" borderId="0" xfId="0" applyNumberFormat="1" applyFont="1" applyFill="1" applyBorder="1" applyProtection="1"/>
    <xf numFmtId="4" fontId="2" fillId="0" borderId="25" xfId="0" applyNumberFormat="1" applyFont="1" applyFill="1" applyBorder="1" applyProtection="1">
      <protection locked="0"/>
    </xf>
    <xf numFmtId="4" fontId="2" fillId="0" borderId="1" xfId="0" applyNumberFormat="1" applyFont="1" applyFill="1" applyBorder="1" applyProtection="1">
      <protection locked="0"/>
    </xf>
    <xf numFmtId="4" fontId="4" fillId="0" borderId="27" xfId="0" applyNumberFormat="1" applyFont="1" applyBorder="1" applyProtection="1"/>
    <xf numFmtId="4" fontId="4" fillId="0" borderId="14" xfId="0" applyNumberFormat="1" applyFont="1" applyBorder="1" applyProtection="1"/>
    <xf numFmtId="4" fontId="4" fillId="4" borderId="0" xfId="0" applyNumberFormat="1" applyFont="1" applyFill="1" applyBorder="1" applyProtection="1"/>
    <xf numFmtId="4" fontId="2" fillId="0" borderId="13" xfId="0" applyNumberFormat="1" applyFont="1" applyFill="1" applyBorder="1" applyProtection="1">
      <protection locked="0"/>
    </xf>
    <xf numFmtId="4" fontId="2" fillId="0" borderId="0" xfId="0" applyNumberFormat="1" applyFont="1" applyFill="1" applyBorder="1" applyProtection="1">
      <protection locked="0"/>
    </xf>
    <xf numFmtId="4" fontId="2" fillId="0" borderId="55" xfId="0" applyNumberFormat="1" applyFont="1" applyFill="1" applyBorder="1" applyProtection="1">
      <protection locked="0"/>
    </xf>
    <xf numFmtId="4" fontId="2" fillId="0" borderId="20" xfId="0" applyNumberFormat="1" applyFont="1" applyFill="1" applyBorder="1" applyProtection="1">
      <protection locked="0"/>
    </xf>
    <xf numFmtId="4" fontId="4" fillId="0" borderId="56" xfId="0" applyNumberFormat="1" applyFont="1" applyBorder="1" applyProtection="1"/>
    <xf numFmtId="4" fontId="10" fillId="0" borderId="1" xfId="0" applyNumberFormat="1" applyFont="1" applyBorder="1" applyProtection="1"/>
    <xf numFmtId="4" fontId="10" fillId="0" borderId="0" xfId="0" applyNumberFormat="1" applyFont="1" applyBorder="1" applyProtection="1"/>
    <xf numFmtId="4" fontId="10" fillId="4" borderId="0" xfId="0" applyNumberFormat="1" applyFont="1" applyFill="1" applyBorder="1" applyProtection="1"/>
    <xf numFmtId="4" fontId="4" fillId="0" borderId="0" xfId="0" applyNumberFormat="1" applyFont="1" applyAlignment="1" applyProtection="1">
      <alignment horizontal="center"/>
    </xf>
    <xf numFmtId="4" fontId="2" fillId="0" borderId="0" xfId="0" applyNumberFormat="1" applyFont="1" applyFill="1" applyBorder="1" applyProtection="1"/>
    <xf numFmtId="4" fontId="4" fillId="0" borderId="0" xfId="0" applyNumberFormat="1" applyFont="1" applyFill="1" applyBorder="1" applyProtection="1"/>
    <xf numFmtId="0" fontId="3" fillId="0" borderId="1" xfId="0" applyFont="1" applyBorder="1" applyAlignment="1" applyProtection="1">
      <alignment horizontal="left"/>
    </xf>
    <xf numFmtId="0" fontId="10" fillId="0" borderId="0" xfId="0" applyFont="1"/>
    <xf numFmtId="3" fontId="0" fillId="0" borderId="0" xfId="0" applyNumberFormat="1" applyBorder="1" applyAlignment="1" applyProtection="1">
      <alignment horizontal="center"/>
    </xf>
    <xf numFmtId="0" fontId="0" fillId="0" borderId="0" xfId="0" applyAlignment="1">
      <alignment horizontal="right"/>
    </xf>
    <xf numFmtId="0" fontId="0" fillId="8" borderId="39" xfId="0" applyFill="1" applyBorder="1"/>
    <xf numFmtId="0" fontId="0" fillId="8" borderId="12" xfId="0" applyFill="1" applyBorder="1"/>
    <xf numFmtId="0" fontId="0" fillId="8" borderId="44" xfId="0" applyFill="1" applyBorder="1"/>
    <xf numFmtId="0" fontId="0" fillId="8" borderId="18" xfId="0" applyFill="1" applyBorder="1"/>
    <xf numFmtId="0" fontId="38" fillId="8" borderId="0" xfId="0" applyFont="1" applyFill="1" applyBorder="1"/>
    <xf numFmtId="0" fontId="39" fillId="8" borderId="9" xfId="0" applyFont="1" applyFill="1" applyBorder="1"/>
    <xf numFmtId="0" fontId="0" fillId="8" borderId="0" xfId="0" applyFill="1" applyBorder="1"/>
    <xf numFmtId="0" fontId="0" fillId="8" borderId="45" xfId="0" applyFill="1" applyBorder="1"/>
    <xf numFmtId="0" fontId="0" fillId="8" borderId="0" xfId="0" applyFill="1" applyBorder="1" applyAlignment="1">
      <alignment horizontal="right"/>
    </xf>
    <xf numFmtId="0" fontId="0" fillId="8" borderId="9" xfId="0" applyFill="1" applyBorder="1"/>
    <xf numFmtId="10" fontId="0" fillId="8" borderId="0" xfId="0" applyNumberFormat="1" applyFill="1" applyBorder="1" applyAlignment="1">
      <alignment horizontal="center"/>
    </xf>
    <xf numFmtId="165" fontId="0" fillId="8" borderId="0" xfId="0" applyNumberFormat="1" applyFill="1" applyBorder="1" applyAlignment="1">
      <alignment horizontal="right"/>
    </xf>
    <xf numFmtId="43" fontId="0" fillId="8" borderId="0" xfId="5" applyFont="1" applyFill="1" applyBorder="1"/>
    <xf numFmtId="14" fontId="0" fillId="8" borderId="0" xfId="0" applyNumberFormat="1" applyFill="1" applyBorder="1"/>
    <xf numFmtId="10" fontId="0" fillId="8" borderId="45" xfId="0" applyNumberFormat="1" applyFill="1" applyBorder="1"/>
    <xf numFmtId="165" fontId="0" fillId="8" borderId="0" xfId="0" applyNumberFormat="1" applyFill="1" applyBorder="1"/>
    <xf numFmtId="0" fontId="0" fillId="8" borderId="26" xfId="0" applyFill="1" applyBorder="1"/>
    <xf numFmtId="0" fontId="0" fillId="8" borderId="1" xfId="0" applyFill="1" applyBorder="1" applyAlignment="1">
      <alignment horizontal="right"/>
    </xf>
    <xf numFmtId="0" fontId="0" fillId="8" borderId="1" xfId="0" applyFill="1" applyBorder="1"/>
    <xf numFmtId="0" fontId="0" fillId="8" borderId="46" xfId="0" applyFill="1" applyBorder="1"/>
    <xf numFmtId="0" fontId="0" fillId="0" borderId="18" xfId="0" applyBorder="1"/>
    <xf numFmtId="0" fontId="0" fillId="0" borderId="45" xfId="0" applyBorder="1"/>
    <xf numFmtId="0" fontId="40" fillId="0" borderId="0" xfId="0" applyFont="1" applyAlignment="1">
      <alignment horizontal="right"/>
    </xf>
    <xf numFmtId="3" fontId="0" fillId="0" borderId="45" xfId="0" applyNumberFormat="1" applyBorder="1"/>
    <xf numFmtId="169" fontId="0" fillId="0" borderId="42" xfId="0" applyNumberFormat="1" applyBorder="1"/>
    <xf numFmtId="0" fontId="40" fillId="0" borderId="0" xfId="0" applyFont="1" applyFill="1" applyBorder="1" applyAlignment="1">
      <alignment horizontal="right"/>
    </xf>
    <xf numFmtId="3" fontId="0" fillId="11" borderId="61" xfId="0" applyNumberFormat="1" applyFont="1" applyFill="1" applyBorder="1"/>
    <xf numFmtId="3" fontId="37" fillId="0" borderId="18" xfId="0" applyNumberFormat="1" applyFont="1" applyFill="1" applyBorder="1"/>
    <xf numFmtId="0" fontId="0" fillId="0" borderId="19" xfId="0" applyBorder="1"/>
    <xf numFmtId="0" fontId="0" fillId="0" borderId="9" xfId="0" applyBorder="1"/>
    <xf numFmtId="3" fontId="0" fillId="0" borderId="42" xfId="0" applyNumberFormat="1" applyBorder="1"/>
    <xf numFmtId="3" fontId="37" fillId="12" borderId="46" xfId="0" applyNumberFormat="1" applyFont="1" applyFill="1" applyBorder="1"/>
    <xf numFmtId="3" fontId="0" fillId="11" borderId="42" xfId="0" applyNumberFormat="1" applyFill="1" applyBorder="1"/>
    <xf numFmtId="3" fontId="0" fillId="11" borderId="61" xfId="0" applyNumberFormat="1" applyFill="1" applyBorder="1"/>
    <xf numFmtId="0" fontId="37" fillId="9" borderId="37" xfId="0" applyFont="1" applyFill="1" applyBorder="1"/>
    <xf numFmtId="0" fontId="37" fillId="9" borderId="22" xfId="0" applyFont="1" applyFill="1" applyBorder="1"/>
    <xf numFmtId="3" fontId="37" fillId="9" borderId="38" xfId="0" applyNumberFormat="1" applyFont="1" applyFill="1" applyBorder="1"/>
    <xf numFmtId="3" fontId="0" fillId="15" borderId="45" xfId="0" applyNumberFormat="1" applyFill="1" applyBorder="1"/>
    <xf numFmtId="0" fontId="0" fillId="0" borderId="6" xfId="0" applyBorder="1"/>
    <xf numFmtId="0" fontId="0" fillId="0" borderId="7" xfId="0" applyBorder="1"/>
    <xf numFmtId="0" fontId="0" fillId="0" borderId="8" xfId="0" applyBorder="1"/>
    <xf numFmtId="0" fontId="37" fillId="16" borderId="60" xfId="0" applyFont="1" applyFill="1" applyBorder="1"/>
    <xf numFmtId="0" fontId="0" fillId="16" borderId="7" xfId="0" applyFill="1" applyBorder="1"/>
    <xf numFmtId="0" fontId="0" fillId="16" borderId="61" xfId="0" applyFill="1" applyBorder="1"/>
    <xf numFmtId="165" fontId="0" fillId="0" borderId="14" xfId="0" applyNumberFormat="1" applyBorder="1"/>
    <xf numFmtId="175" fontId="0" fillId="0" borderId="42" xfId="0" applyNumberFormat="1" applyBorder="1"/>
    <xf numFmtId="3" fontId="0" fillId="0" borderId="0" xfId="0" applyNumberFormat="1" applyBorder="1"/>
    <xf numFmtId="0" fontId="0" fillId="0" borderId="14" xfId="0" applyBorder="1" applyAlignment="1">
      <alignment horizontal="center"/>
    </xf>
    <xf numFmtId="3" fontId="0" fillId="17" borderId="42" xfId="0" applyNumberFormat="1" applyFill="1" applyBorder="1"/>
    <xf numFmtId="0" fontId="0" fillId="0" borderId="10" xfId="0" applyBorder="1"/>
    <xf numFmtId="0" fontId="0" fillId="0" borderId="42" xfId="0" applyBorder="1"/>
    <xf numFmtId="3" fontId="0" fillId="15" borderId="61" xfId="0" applyNumberFormat="1" applyFill="1" applyBorder="1"/>
    <xf numFmtId="3" fontId="37" fillId="13" borderId="61" xfId="0" applyNumberFormat="1" applyFont="1" applyFill="1" applyBorder="1"/>
    <xf numFmtId="0" fontId="37" fillId="16" borderId="26" xfId="0" applyFont="1" applyFill="1" applyBorder="1"/>
    <xf numFmtId="0" fontId="37" fillId="16" borderId="1" xfId="0" applyFont="1" applyFill="1" applyBorder="1"/>
    <xf numFmtId="3" fontId="37" fillId="16" borderId="46" xfId="0" applyNumberFormat="1" applyFont="1" applyFill="1" applyBorder="1"/>
    <xf numFmtId="2" fontId="37" fillId="13" borderId="46" xfId="0" applyNumberFormat="1" applyFont="1" applyFill="1" applyBorder="1"/>
    <xf numFmtId="165" fontId="0" fillId="0" borderId="0" xfId="0" applyNumberFormat="1"/>
    <xf numFmtId="165" fontId="37" fillId="18" borderId="3" xfId="0" applyNumberFormat="1" applyFont="1" applyFill="1" applyBorder="1" applyAlignment="1">
      <alignment horizontal="center"/>
    </xf>
    <xf numFmtId="165" fontId="0" fillId="0" borderId="0" xfId="0" applyNumberFormat="1" applyAlignment="1">
      <alignment horizontal="right"/>
    </xf>
    <xf numFmtId="167" fontId="37" fillId="0" borderId="0" xfId="0" applyNumberFormat="1" applyFont="1" applyBorder="1"/>
    <xf numFmtId="0" fontId="6" fillId="0" borderId="0" xfId="0" applyFont="1" applyProtection="1"/>
    <xf numFmtId="0" fontId="6" fillId="0" borderId="0" xfId="0" applyFont="1" applyBorder="1" applyAlignment="1" applyProtection="1">
      <alignment wrapText="1"/>
    </xf>
    <xf numFmtId="0" fontId="3"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Alignment="1">
      <alignment horizontal="center"/>
    </xf>
    <xf numFmtId="0" fontId="1" fillId="0" borderId="0" xfId="0" applyFont="1" applyAlignment="1">
      <alignment horizontal="center"/>
    </xf>
    <xf numFmtId="44" fontId="0" fillId="0" borderId="0" xfId="1" applyFont="1" applyAlignment="1">
      <alignment horizontal="center"/>
    </xf>
    <xf numFmtId="44" fontId="0" fillId="0" borderId="0" xfId="1" applyFont="1"/>
    <xf numFmtId="9" fontId="0" fillId="0" borderId="0" xfId="4" applyFont="1" applyAlignment="1">
      <alignment horizontal="center"/>
    </xf>
    <xf numFmtId="9" fontId="0" fillId="0" borderId="0" xfId="4" applyFont="1"/>
    <xf numFmtId="0" fontId="0" fillId="0" borderId="0" xfId="0" applyAlignment="1">
      <alignment horizontal="left"/>
    </xf>
    <xf numFmtId="0" fontId="31" fillId="0" borderId="0" xfId="0" applyFont="1" applyAlignment="1">
      <alignment wrapText="1"/>
    </xf>
    <xf numFmtId="0" fontId="36" fillId="0" borderId="0" xfId="0" applyFont="1" applyFill="1" applyBorder="1" applyAlignment="1">
      <alignment horizontal="right"/>
    </xf>
    <xf numFmtId="44" fontId="0" fillId="0" borderId="0" xfId="1" applyFont="1" applyFill="1" applyBorder="1" applyAlignment="1">
      <alignment horizontal="center"/>
    </xf>
    <xf numFmtId="9" fontId="0" fillId="0" borderId="0" xfId="4" applyFont="1" applyFill="1" applyAlignment="1">
      <alignment horizontal="center"/>
    </xf>
    <xf numFmtId="0" fontId="0" fillId="0" borderId="0" xfId="0" applyFill="1" applyAlignment="1">
      <alignment horizontal="center"/>
    </xf>
    <xf numFmtId="0" fontId="3" fillId="0" borderId="0" xfId="0" applyFont="1" applyFill="1" applyBorder="1" applyAlignment="1"/>
    <xf numFmtId="0" fontId="3" fillId="0" borderId="0" xfId="0" applyFont="1" applyAlignment="1">
      <alignment horizontal="left"/>
    </xf>
    <xf numFmtId="0" fontId="4" fillId="0" borderId="0" xfId="0" applyFont="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lignment horizontal="left"/>
    </xf>
    <xf numFmtId="0" fontId="36" fillId="0" borderId="1" xfId="0" applyFont="1" applyFill="1" applyBorder="1" applyAlignment="1">
      <alignment horizontal="right"/>
    </xf>
    <xf numFmtId="44" fontId="0" fillId="0" borderId="1" xfId="1" applyFont="1" applyFill="1" applyBorder="1" applyAlignment="1">
      <alignment horizontal="center"/>
    </xf>
    <xf numFmtId="9" fontId="0" fillId="0" borderId="1" xfId="4" applyFont="1" applyFill="1" applyBorder="1" applyAlignment="1">
      <alignment horizontal="center"/>
    </xf>
    <xf numFmtId="0" fontId="31" fillId="0" borderId="0" xfId="0" applyFont="1" applyAlignment="1">
      <alignment horizontal="center"/>
    </xf>
    <xf numFmtId="14" fontId="2" fillId="0" borderId="0" xfId="0" applyNumberFormat="1" applyFont="1" applyProtection="1"/>
    <xf numFmtId="9" fontId="0" fillId="0" borderId="0" xfId="4" applyFont="1" applyFill="1" applyBorder="1" applyAlignment="1">
      <alignment horizontal="center"/>
    </xf>
    <xf numFmtId="0" fontId="0" fillId="0" borderId="0" xfId="0" applyFill="1" applyBorder="1" applyAlignment="1">
      <alignment horizontal="center"/>
    </xf>
    <xf numFmtId="44" fontId="3" fillId="0" borderId="0" xfId="1" applyFont="1" applyFill="1" applyBorder="1" applyAlignment="1">
      <alignment horizontal="center"/>
    </xf>
    <xf numFmtId="0" fontId="33" fillId="0" borderId="0" xfId="0" applyFont="1" applyBorder="1" applyAlignment="1" applyProtection="1"/>
    <xf numFmtId="170" fontId="3" fillId="0" borderId="0" xfId="0" applyNumberFormat="1" applyFont="1" applyBorder="1" applyAlignment="1" applyProtection="1"/>
    <xf numFmtId="0" fontId="3" fillId="0" borderId="0" xfId="0" applyFont="1" applyFill="1" applyAlignment="1" applyProtection="1">
      <alignment horizontal="right"/>
    </xf>
    <xf numFmtId="0" fontId="19" fillId="0" borderId="1" xfId="0" applyFont="1" applyBorder="1" applyAlignment="1" applyProtection="1"/>
    <xf numFmtId="0" fontId="25" fillId="0" borderId="0" xfId="0" applyFont="1" applyBorder="1" applyProtection="1"/>
    <xf numFmtId="0" fontId="30" fillId="7" borderId="3" xfId="0" applyFont="1" applyFill="1" applyBorder="1" applyAlignment="1" applyProtection="1">
      <alignment horizontal="left"/>
    </xf>
    <xf numFmtId="0" fontId="29" fillId="0" borderId="3" xfId="0" applyFont="1" applyBorder="1" applyAlignment="1" applyProtection="1">
      <alignment horizontal="left"/>
    </xf>
    <xf numFmtId="170" fontId="8" fillId="0" borderId="1" xfId="0" applyNumberFormat="1" applyFont="1" applyBorder="1" applyAlignment="1" applyProtection="1"/>
    <xf numFmtId="0" fontId="0" fillId="0" borderId="0" xfId="0"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0" fillId="0" borderId="1" xfId="0" applyFont="1" applyBorder="1"/>
    <xf numFmtId="49" fontId="19" fillId="0" borderId="1" xfId="0" quotePrefix="1" applyNumberFormat="1" applyFont="1" applyBorder="1" applyAlignment="1" applyProtection="1"/>
    <xf numFmtId="14" fontId="20" fillId="0" borderId="1" xfId="0" applyNumberFormat="1" applyFont="1" applyBorder="1" applyAlignment="1" applyProtection="1">
      <alignment horizontal="center"/>
    </xf>
    <xf numFmtId="0" fontId="19" fillId="0" borderId="1" xfId="0" applyNumberFormat="1" applyFont="1" applyBorder="1" applyAlignment="1" applyProtection="1">
      <alignment horizontal="right"/>
    </xf>
    <xf numFmtId="0" fontId="20" fillId="0" borderId="1" xfId="0" applyNumberFormat="1" applyFont="1" applyBorder="1" applyAlignment="1" applyProtection="1">
      <alignment horizontal="center"/>
    </xf>
    <xf numFmtId="44" fontId="43" fillId="7" borderId="28" xfId="1" applyFont="1" applyFill="1" applyBorder="1" applyProtection="1"/>
    <xf numFmtId="0" fontId="43" fillId="7" borderId="28" xfId="0" applyFont="1" applyFill="1" applyBorder="1" applyProtection="1"/>
    <xf numFmtId="0" fontId="43" fillId="7" borderId="28" xfId="0" applyFont="1" applyFill="1" applyBorder="1" applyAlignment="1" applyProtection="1">
      <alignment wrapText="1"/>
    </xf>
    <xf numFmtId="0" fontId="19" fillId="0" borderId="3" xfId="0" applyNumberFormat="1" applyFont="1" applyBorder="1" applyAlignment="1" applyProtection="1">
      <alignment horizontal="left"/>
    </xf>
    <xf numFmtId="4" fontId="4" fillId="5" borderId="57" xfId="0" applyNumberFormat="1" applyFont="1" applyFill="1" applyBorder="1" applyAlignment="1" applyProtection="1">
      <alignment horizontal="right"/>
    </xf>
    <xf numFmtId="4" fontId="4" fillId="5" borderId="21" xfId="0" applyNumberFormat="1" applyFont="1" applyFill="1" applyBorder="1" applyAlignment="1" applyProtection="1">
      <alignment horizontal="right"/>
    </xf>
    <xf numFmtId="4" fontId="4" fillId="5" borderId="58" xfId="0" applyNumberFormat="1" applyFont="1" applyFill="1" applyBorder="1" applyAlignment="1" applyProtection="1">
      <alignment horizontal="right"/>
    </xf>
    <xf numFmtId="4" fontId="4" fillId="5" borderId="53" xfId="0" applyNumberFormat="1" applyFont="1" applyFill="1" applyBorder="1" applyAlignment="1" applyProtection="1">
      <alignment horizontal="right"/>
    </xf>
    <xf numFmtId="4" fontId="4" fillId="5" borderId="23" xfId="0" applyNumberFormat="1" applyFont="1" applyFill="1" applyBorder="1" applyAlignment="1" applyProtection="1">
      <alignment horizontal="right"/>
    </xf>
    <xf numFmtId="4" fontId="4" fillId="5" borderId="54" xfId="0" applyNumberFormat="1" applyFont="1" applyFill="1" applyBorder="1" applyAlignment="1" applyProtection="1">
      <alignment horizontal="right"/>
    </xf>
    <xf numFmtId="4" fontId="4" fillId="5" borderId="53" xfId="0" applyNumberFormat="1" applyFont="1" applyFill="1" applyBorder="1" applyProtection="1"/>
    <xf numFmtId="4" fontId="4" fillId="5" borderId="23" xfId="0" applyNumberFormat="1" applyFont="1" applyFill="1" applyBorder="1" applyProtection="1"/>
    <xf numFmtId="4" fontId="4" fillId="5" borderId="54" xfId="0" applyNumberFormat="1" applyFont="1" applyFill="1" applyBorder="1" applyProtection="1"/>
    <xf numFmtId="0" fontId="4" fillId="0" borderId="0" xfId="3" applyNumberFormat="1" applyFont="1" applyFill="1" applyBorder="1" applyAlignment="1" applyProtection="1">
      <alignment horizontal="left"/>
    </xf>
    <xf numFmtId="4" fontId="2" fillId="0" borderId="0" xfId="0" applyNumberFormat="1" applyFont="1" applyFill="1" applyBorder="1" applyAlignment="1" applyProtection="1">
      <alignment horizontal="right"/>
    </xf>
    <xf numFmtId="0" fontId="4" fillId="0" borderId="0" xfId="3" applyFont="1" applyFill="1" applyBorder="1" applyAlignment="1" applyProtection="1">
      <alignment horizontal="left"/>
    </xf>
    <xf numFmtId="0" fontId="4" fillId="0" borderId="0" xfId="3" applyFont="1" applyFill="1" applyAlignment="1" applyProtection="1">
      <alignment horizontal="left"/>
    </xf>
    <xf numFmtId="4" fontId="4" fillId="5" borderId="22" xfId="0" applyNumberFormat="1" applyFont="1" applyFill="1" applyBorder="1" applyAlignment="1" applyProtection="1">
      <alignment horizontal="right"/>
    </xf>
    <xf numFmtId="4" fontId="4" fillId="5" borderId="48" xfId="0" applyNumberFormat="1" applyFont="1" applyFill="1" applyBorder="1" applyAlignment="1" applyProtection="1">
      <alignment horizontal="right"/>
    </xf>
    <xf numFmtId="0" fontId="2" fillId="0" borderId="0" xfId="3" applyFont="1" applyFill="1" applyBorder="1" applyAlignment="1" applyProtection="1"/>
    <xf numFmtId="0" fontId="2" fillId="0" borderId="0" xfId="3" applyFont="1" applyFill="1" applyAlignment="1" applyProtection="1">
      <alignment horizontal="left"/>
    </xf>
    <xf numFmtId="0" fontId="2" fillId="0" borderId="0" xfId="3" applyFont="1" applyFill="1" applyBorder="1" applyAlignment="1" applyProtection="1">
      <alignment horizontal="left"/>
    </xf>
    <xf numFmtId="0" fontId="25" fillId="0" borderId="0" xfId="3" applyNumberFormat="1" applyFont="1" applyFill="1" applyAlignment="1" applyProtection="1">
      <alignment horizontal="left"/>
    </xf>
    <xf numFmtId="0" fontId="2" fillId="0" borderId="0" xfId="3" applyNumberFormat="1" applyFont="1" applyFill="1" applyAlignment="1" applyProtection="1">
      <alignment horizontal="left"/>
    </xf>
    <xf numFmtId="0" fontId="2" fillId="0" borderId="0" xfId="3" applyNumberFormat="1" applyFont="1" applyFill="1" applyBorder="1" applyAlignment="1" applyProtection="1">
      <alignment horizontal="left"/>
    </xf>
    <xf numFmtId="0" fontId="25" fillId="0" borderId="0" xfId="3" applyNumberFormat="1" applyFont="1" applyFill="1" applyBorder="1" applyAlignment="1" applyProtection="1">
      <alignment horizontal="left"/>
    </xf>
    <xf numFmtId="0" fontId="2" fillId="0" borderId="0" xfId="3" applyNumberFormat="1" applyFont="1" applyFill="1" applyBorder="1" applyAlignment="1" applyProtection="1">
      <alignment horizontal="center"/>
    </xf>
    <xf numFmtId="0" fontId="2" fillId="0" borderId="0" xfId="3" applyFont="1" applyFill="1" applyBorder="1" applyAlignment="1" applyProtection="1">
      <alignment horizontal="left" vertical="center"/>
    </xf>
    <xf numFmtId="0" fontId="2" fillId="0" borderId="0" xfId="0" applyFont="1" applyFill="1" applyBorder="1" applyAlignment="1" applyProtection="1">
      <alignment horizontal="center"/>
    </xf>
    <xf numFmtId="3" fontId="1" fillId="0" borderId="0" xfId="0" applyNumberFormat="1" applyFont="1" applyBorder="1" applyProtection="1"/>
    <xf numFmtId="49" fontId="19" fillId="0" borderId="1" xfId="0" quotePrefix="1" applyNumberFormat="1" applyFont="1" applyBorder="1" applyAlignment="1" applyProtection="1">
      <alignment horizontal="center"/>
    </xf>
    <xf numFmtId="49" fontId="16" fillId="0" borderId="0" xfId="0" quotePrefix="1" applyNumberFormat="1" applyFont="1" applyBorder="1" applyAlignment="1" applyProtection="1">
      <alignment horizontal="center"/>
    </xf>
    <xf numFmtId="44" fontId="43" fillId="7" borderId="28" xfId="1" applyFont="1" applyFill="1" applyBorder="1" applyAlignment="1" applyProtection="1">
      <alignment horizontal="center" wrapText="1"/>
    </xf>
    <xf numFmtId="44" fontId="10" fillId="0" borderId="16" xfId="1" applyFont="1" applyFill="1" applyBorder="1" applyAlignment="1" applyProtection="1">
      <alignment horizontal="center" vertical="top"/>
    </xf>
    <xf numFmtId="44" fontId="10" fillId="0" borderId="35" xfId="1" applyFont="1" applyFill="1" applyBorder="1" applyAlignment="1" applyProtection="1">
      <alignment horizontal="center"/>
      <protection locked="0"/>
    </xf>
    <xf numFmtId="44" fontId="10" fillId="0" borderId="33" xfId="1" applyFont="1" applyFill="1" applyBorder="1" applyAlignment="1" applyProtection="1">
      <alignment horizontal="center"/>
      <protection locked="0"/>
    </xf>
    <xf numFmtId="44" fontId="8" fillId="0" borderId="17" xfId="1" applyFont="1" applyFill="1" applyBorder="1" applyAlignment="1" applyProtection="1">
      <alignment horizontal="center"/>
    </xf>
    <xf numFmtId="44" fontId="10" fillId="0" borderId="15" xfId="1" applyFont="1" applyFill="1" applyBorder="1" applyAlignment="1" applyProtection="1">
      <alignment horizontal="center" vertical="top"/>
    </xf>
    <xf numFmtId="44" fontId="10" fillId="0" borderId="31" xfId="1" applyFont="1" applyFill="1" applyBorder="1" applyAlignment="1" applyProtection="1">
      <alignment horizontal="center"/>
      <protection locked="0"/>
    </xf>
    <xf numFmtId="44" fontId="8" fillId="0" borderId="16" xfId="1" applyFont="1" applyFill="1" applyBorder="1" applyAlignment="1" applyProtection="1">
      <alignment horizontal="center"/>
    </xf>
    <xf numFmtId="44" fontId="20" fillId="0" borderId="0" xfId="1" applyFont="1" applyBorder="1" applyAlignment="1" applyProtection="1">
      <alignment horizontal="center"/>
    </xf>
    <xf numFmtId="44" fontId="19" fillId="0" borderId="0" xfId="1" applyFont="1" applyBorder="1" applyAlignment="1" applyProtection="1">
      <alignment horizontal="center"/>
    </xf>
    <xf numFmtId="44" fontId="21" fillId="0" borderId="0" xfId="1" applyFont="1" applyBorder="1" applyAlignment="1" applyProtection="1">
      <alignment horizontal="center"/>
    </xf>
    <xf numFmtId="0" fontId="2" fillId="0" borderId="0" xfId="0" applyFont="1" applyBorder="1" applyAlignment="1" applyProtection="1">
      <alignment horizontal="center"/>
    </xf>
    <xf numFmtId="0" fontId="8" fillId="0" borderId="0" xfId="0" applyFont="1" applyFill="1" applyBorder="1" applyProtection="1"/>
    <xf numFmtId="3" fontId="3" fillId="0" borderId="0" xfId="0" applyNumberFormat="1" applyFont="1" applyBorder="1" applyAlignment="1" applyProtection="1">
      <alignment horizontal="right"/>
    </xf>
    <xf numFmtId="0" fontId="31" fillId="0" borderId="0" xfId="0" applyFont="1" applyBorder="1" applyAlignment="1" applyProtection="1">
      <alignment horizontal="left"/>
    </xf>
    <xf numFmtId="0" fontId="31" fillId="0" borderId="0" xfId="0" applyFont="1" applyBorder="1" applyProtection="1"/>
    <xf numFmtId="3" fontId="31" fillId="0" borderId="0" xfId="0" applyNumberFormat="1" applyFont="1" applyBorder="1" applyProtection="1"/>
    <xf numFmtId="0" fontId="23" fillId="0" borderId="0" xfId="0" applyFont="1" applyBorder="1" applyProtection="1"/>
    <xf numFmtId="3" fontId="4" fillId="0" borderId="0" xfId="0" applyNumberFormat="1" applyFont="1" applyBorder="1" applyProtection="1"/>
    <xf numFmtId="0" fontId="8" fillId="0" borderId="0" xfId="0" applyFont="1" applyBorder="1" applyProtection="1"/>
    <xf numFmtId="43" fontId="10" fillId="0" borderId="16" xfId="5" applyFont="1" applyFill="1" applyBorder="1" applyAlignment="1" applyProtection="1">
      <alignment vertical="top"/>
    </xf>
    <xf numFmtId="43" fontId="10" fillId="0" borderId="35" xfId="5" applyFont="1" applyFill="1" applyBorder="1" applyAlignment="1" applyProtection="1">
      <alignment horizontal="right"/>
      <protection locked="0"/>
    </xf>
    <xf numFmtId="43" fontId="10" fillId="0" borderId="34" xfId="5" applyFont="1" applyFill="1" applyBorder="1" applyAlignment="1" applyProtection="1">
      <alignment horizontal="right"/>
      <protection locked="0"/>
    </xf>
    <xf numFmtId="43" fontId="8" fillId="0" borderId="17" xfId="5" applyFont="1" applyFill="1" applyBorder="1" applyAlignment="1" applyProtection="1">
      <alignment horizontal="right"/>
    </xf>
    <xf numFmtId="43" fontId="10" fillId="0" borderId="15" xfId="5" applyFont="1" applyFill="1" applyBorder="1" applyAlignment="1" applyProtection="1">
      <alignment horizontal="right" vertical="top"/>
    </xf>
    <xf numFmtId="43" fontId="10" fillId="0" borderId="16" xfId="5" applyFont="1" applyFill="1" applyBorder="1" applyAlignment="1" applyProtection="1">
      <alignment horizontal="right" vertical="top"/>
    </xf>
    <xf numFmtId="43" fontId="10" fillId="0" borderId="31" xfId="5" applyFont="1" applyFill="1" applyBorder="1" applyAlignment="1" applyProtection="1">
      <alignment horizontal="right"/>
      <protection locked="0"/>
    </xf>
    <xf numFmtId="43" fontId="8" fillId="0" borderId="16" xfId="5" applyFont="1" applyFill="1" applyBorder="1" applyAlignment="1" applyProtection="1">
      <alignment horizontal="right"/>
    </xf>
    <xf numFmtId="43" fontId="20" fillId="0" borderId="1" xfId="5" applyFont="1" applyBorder="1" applyAlignment="1" applyProtection="1">
      <alignment horizontal="right"/>
    </xf>
    <xf numFmtId="43" fontId="19" fillId="0" borderId="0" xfId="5" applyFont="1" applyBorder="1" applyAlignment="1" applyProtection="1">
      <alignment horizontal="right"/>
    </xf>
    <xf numFmtId="43" fontId="20" fillId="0" borderId="0" xfId="5" applyFont="1" applyBorder="1" applyAlignment="1" applyProtection="1">
      <alignment horizontal="right"/>
    </xf>
    <xf numFmtId="43" fontId="19" fillId="0" borderId="1" xfId="5" applyFont="1" applyFill="1" applyBorder="1" applyAlignment="1" applyProtection="1">
      <alignment horizontal="right"/>
      <protection locked="0"/>
    </xf>
    <xf numFmtId="43" fontId="19" fillId="0" borderId="1" xfId="5" applyFont="1" applyBorder="1" applyAlignment="1" applyProtection="1">
      <alignment horizontal="right"/>
    </xf>
    <xf numFmtId="0" fontId="10" fillId="0" borderId="16" xfId="3" applyFont="1" applyFill="1" applyBorder="1" applyAlignment="1" applyProtection="1">
      <alignment vertical="top" wrapText="1"/>
    </xf>
    <xf numFmtId="0" fontId="20" fillId="0" borderId="16" xfId="0" applyFont="1" applyFill="1" applyBorder="1" applyAlignment="1" applyProtection="1">
      <alignment vertical="top" wrapText="1"/>
    </xf>
    <xf numFmtId="0" fontId="10" fillId="0" borderId="35" xfId="3" applyFont="1" applyFill="1" applyBorder="1" applyAlignment="1" applyProtection="1">
      <alignment horizontal="center" wrapText="1"/>
      <protection locked="0"/>
    </xf>
    <xf numFmtId="0" fontId="20" fillId="0" borderId="35" xfId="0" applyFont="1" applyFill="1" applyBorder="1" applyAlignment="1" applyProtection="1">
      <alignment horizontal="center" wrapText="1"/>
      <protection locked="0"/>
    </xf>
    <xf numFmtId="0" fontId="10" fillId="0" borderId="17" xfId="3" applyFont="1" applyFill="1" applyBorder="1" applyAlignment="1" applyProtection="1">
      <alignment horizontal="center" wrapText="1"/>
    </xf>
    <xf numFmtId="0" fontId="20" fillId="0" borderId="17" xfId="0" applyFont="1" applyFill="1" applyBorder="1" applyAlignment="1" applyProtection="1">
      <alignment horizontal="center" wrapText="1"/>
    </xf>
    <xf numFmtId="0" fontId="10" fillId="0" borderId="15" xfId="3" applyFont="1" applyFill="1" applyBorder="1" applyAlignment="1" applyProtection="1">
      <alignment horizontal="center" vertical="top" wrapText="1"/>
    </xf>
    <xf numFmtId="0" fontId="20" fillId="0" borderId="15" xfId="0" applyFont="1" applyFill="1" applyBorder="1" applyAlignment="1" applyProtection="1">
      <alignment horizontal="center" vertical="top" wrapText="1"/>
    </xf>
    <xf numFmtId="0" fontId="10" fillId="0" borderId="16" xfId="3" applyFont="1" applyFill="1" applyBorder="1" applyAlignment="1" applyProtection="1">
      <alignment horizontal="center" vertical="top" wrapText="1"/>
    </xf>
    <xf numFmtId="0" fontId="20" fillId="0" borderId="16" xfId="0" applyFont="1" applyFill="1" applyBorder="1" applyAlignment="1" applyProtection="1">
      <alignment horizontal="center" vertical="top" wrapText="1"/>
    </xf>
    <xf numFmtId="0" fontId="10" fillId="0" borderId="31" xfId="3" applyFont="1" applyFill="1" applyBorder="1" applyAlignment="1" applyProtection="1">
      <alignment horizontal="center" wrapText="1"/>
      <protection locked="0"/>
    </xf>
    <xf numFmtId="0" fontId="20" fillId="0" borderId="31" xfId="0" applyFont="1" applyFill="1" applyBorder="1" applyAlignment="1" applyProtection="1">
      <alignment horizontal="center" wrapText="1"/>
      <protection locked="0"/>
    </xf>
    <xf numFmtId="0" fontId="10" fillId="0" borderId="33" xfId="3" applyFont="1" applyFill="1" applyBorder="1" applyAlignment="1" applyProtection="1">
      <alignment horizontal="center" wrapText="1"/>
      <protection locked="0"/>
    </xf>
    <xf numFmtId="0" fontId="20" fillId="0" borderId="33" xfId="0" applyFont="1" applyFill="1" applyBorder="1" applyAlignment="1" applyProtection="1">
      <alignment horizontal="center" wrapText="1"/>
      <protection locked="0"/>
    </xf>
    <xf numFmtId="0" fontId="10" fillId="0" borderId="17" xfId="3" applyNumberFormat="1" applyFont="1" applyFill="1" applyBorder="1" applyAlignment="1" applyProtection="1">
      <alignment horizontal="center" wrapText="1"/>
    </xf>
    <xf numFmtId="0" fontId="20" fillId="0" borderId="17" xfId="3" applyNumberFormat="1" applyFont="1" applyFill="1" applyBorder="1" applyAlignment="1" applyProtection="1">
      <alignment horizontal="center" wrapText="1"/>
    </xf>
    <xf numFmtId="0" fontId="20" fillId="0" borderId="16" xfId="3" applyNumberFormat="1" applyFont="1" applyFill="1" applyBorder="1" applyAlignment="1" applyProtection="1">
      <alignment horizontal="center" wrapText="1"/>
    </xf>
    <xf numFmtId="0" fontId="20" fillId="0" borderId="16" xfId="0" applyFont="1" applyFill="1" applyBorder="1" applyAlignment="1" applyProtection="1">
      <alignment horizontal="center" wrapText="1"/>
    </xf>
    <xf numFmtId="0" fontId="20" fillId="0" borderId="9" xfId="0" applyFont="1" applyFill="1" applyBorder="1" applyAlignment="1" applyProtection="1">
      <alignment horizontal="center" wrapText="1"/>
    </xf>
    <xf numFmtId="0" fontId="10" fillId="0" borderId="17" xfId="3" applyFont="1" applyFill="1" applyBorder="1" applyAlignment="1" applyProtection="1">
      <alignment horizontal="center" vertical="center" wrapText="1"/>
    </xf>
    <xf numFmtId="0" fontId="10" fillId="0" borderId="15" xfId="3" applyNumberFormat="1" applyFont="1" applyFill="1" applyBorder="1" applyAlignment="1" applyProtection="1">
      <alignment horizontal="center" vertical="top" wrapText="1"/>
    </xf>
    <xf numFmtId="0" fontId="20" fillId="0" borderId="10" xfId="0" applyFont="1" applyFill="1" applyBorder="1" applyAlignment="1" applyProtection="1">
      <alignment horizontal="center" wrapText="1"/>
    </xf>
    <xf numFmtId="0" fontId="0" fillId="0" borderId="0" xfId="0" applyFill="1" applyBorder="1" applyProtection="1"/>
    <xf numFmtId="0" fontId="0" fillId="0" borderId="2" xfId="0" applyBorder="1" applyProtection="1"/>
    <xf numFmtId="0" fontId="10" fillId="0" borderId="9" xfId="0" applyNumberFormat="1" applyFont="1" applyBorder="1" applyAlignment="1" applyProtection="1">
      <alignment horizontal="left"/>
      <protection locked="0"/>
    </xf>
    <xf numFmtId="3" fontId="4" fillId="0" borderId="0" xfId="0" applyNumberFormat="1" applyFont="1" applyBorder="1" applyAlignment="1" applyProtection="1">
      <alignment horizontal="left"/>
    </xf>
    <xf numFmtId="164" fontId="2" fillId="0" borderId="0" xfId="0" applyNumberFormat="1" applyFont="1" applyFill="1" applyBorder="1" applyProtection="1"/>
    <xf numFmtId="3" fontId="4" fillId="0" borderId="0" xfId="0" applyNumberFormat="1" applyFont="1" applyBorder="1" applyAlignment="1" applyProtection="1"/>
    <xf numFmtId="0" fontId="2" fillId="0" borderId="9" xfId="0" applyFont="1" applyBorder="1" applyAlignment="1" applyProtection="1">
      <alignment horizontal="center"/>
      <protection locked="0"/>
    </xf>
    <xf numFmtId="3" fontId="8" fillId="0" borderId="0" xfId="0" applyNumberFormat="1" applyFont="1" applyBorder="1" applyProtection="1"/>
    <xf numFmtId="0" fontId="8" fillId="0" borderId="0" xfId="0" applyFont="1" applyBorder="1"/>
    <xf numFmtId="0" fontId="8" fillId="0" borderId="0" xfId="0" applyFont="1" applyBorder="1" applyAlignment="1" applyProtection="1">
      <alignment horizontal="right"/>
    </xf>
    <xf numFmtId="0" fontId="10" fillId="0" borderId="0" xfId="0" applyFont="1" applyBorder="1" applyProtection="1"/>
    <xf numFmtId="3" fontId="10" fillId="0" borderId="0" xfId="0" applyNumberFormat="1" applyFont="1" applyBorder="1" applyProtection="1"/>
    <xf numFmtId="3" fontId="8" fillId="0" borderId="0" xfId="0" applyNumberFormat="1" applyFont="1" applyBorder="1" applyAlignment="1" applyProtection="1">
      <alignment horizontal="right"/>
    </xf>
    <xf numFmtId="3" fontId="0" fillId="0" borderId="0" xfId="0" applyNumberFormat="1" applyFill="1" applyBorder="1" applyProtection="1"/>
    <xf numFmtId="3" fontId="8" fillId="0" borderId="0" xfId="0" applyNumberFormat="1" applyFont="1" applyFill="1" applyBorder="1" applyAlignment="1" applyProtection="1">
      <alignment horizontal="right"/>
    </xf>
    <xf numFmtId="0" fontId="3" fillId="0" borderId="0" xfId="0" applyFont="1" applyBorder="1" applyAlignment="1" applyProtection="1">
      <alignment horizontal="right"/>
    </xf>
    <xf numFmtId="0" fontId="2" fillId="0" borderId="4" xfId="0" applyFont="1" applyBorder="1" applyAlignment="1" applyProtection="1">
      <alignment horizontal="left"/>
    </xf>
    <xf numFmtId="3" fontId="0" fillId="0" borderId="2" xfId="0" applyNumberFormat="1" applyBorder="1" applyProtection="1"/>
    <xf numFmtId="3" fontId="0" fillId="0" borderId="5" xfId="0" applyNumberFormat="1" applyBorder="1" applyProtection="1"/>
    <xf numFmtId="3" fontId="0" fillId="0" borderId="14" xfId="0" applyNumberFormat="1" applyBorder="1" applyProtection="1"/>
    <xf numFmtId="0" fontId="2" fillId="0" borderId="13" xfId="0" applyFont="1" applyBorder="1" applyAlignment="1" applyProtection="1">
      <alignment horizontal="left"/>
    </xf>
    <xf numFmtId="0" fontId="10" fillId="0" borderId="14" xfId="0" applyFont="1" applyFill="1" applyBorder="1" applyAlignment="1" applyProtection="1">
      <alignment horizontal="center"/>
    </xf>
    <xf numFmtId="0" fontId="2" fillId="0" borderId="14" xfId="0" applyFont="1" applyBorder="1" applyProtection="1"/>
    <xf numFmtId="0" fontId="2" fillId="0" borderId="11" xfId="0" applyFont="1" applyBorder="1" applyAlignment="1" applyProtection="1">
      <alignment horizontal="left"/>
    </xf>
    <xf numFmtId="0" fontId="2" fillId="0" borderId="9" xfId="0" applyFont="1" applyBorder="1" applyAlignment="1" applyProtection="1">
      <alignment horizontal="right"/>
    </xf>
    <xf numFmtId="0" fontId="2" fillId="0" borderId="2" xfId="0" applyFont="1" applyBorder="1" applyProtection="1"/>
    <xf numFmtId="0" fontId="2" fillId="0" borderId="2" xfId="0" applyFont="1" applyBorder="1" applyAlignment="1" applyProtection="1">
      <alignment horizontal="right"/>
    </xf>
    <xf numFmtId="0" fontId="2" fillId="0" borderId="9" xfId="0" applyFont="1" applyBorder="1" applyAlignment="1" applyProtection="1">
      <alignment horizontal="left" wrapText="1"/>
    </xf>
    <xf numFmtId="14" fontId="4" fillId="0" borderId="9" xfId="0" applyNumberFormat="1" applyFont="1" applyFill="1" applyBorder="1" applyProtection="1"/>
    <xf numFmtId="0" fontId="2" fillId="0" borderId="9" xfId="0" applyFont="1" applyFill="1" applyBorder="1" applyProtection="1"/>
    <xf numFmtId="0" fontId="2" fillId="0" borderId="10" xfId="0" applyFont="1" applyBorder="1" applyProtection="1"/>
    <xf numFmtId="0" fontId="2" fillId="0" borderId="5" xfId="0" applyFont="1" applyBorder="1" applyProtection="1"/>
    <xf numFmtId="0" fontId="0" fillId="0" borderId="14" xfId="0" applyBorder="1" applyProtection="1"/>
    <xf numFmtId="0" fontId="0" fillId="0" borderId="13" xfId="0" applyBorder="1" applyAlignment="1" applyProtection="1">
      <alignment horizontal="left"/>
    </xf>
    <xf numFmtId="0" fontId="0" fillId="0" borderId="13" xfId="0" applyBorder="1"/>
    <xf numFmtId="0" fontId="0" fillId="0" borderId="14" xfId="0" applyBorder="1"/>
    <xf numFmtId="3" fontId="3" fillId="0" borderId="14" xfId="0" applyNumberFormat="1" applyFont="1" applyBorder="1" applyAlignment="1" applyProtection="1">
      <alignment horizontal="right"/>
    </xf>
    <xf numFmtId="3" fontId="4" fillId="0" borderId="14" xfId="0" applyNumberFormat="1" applyFont="1" applyBorder="1" applyProtection="1"/>
    <xf numFmtId="0" fontId="0" fillId="0" borderId="9" xfId="0" applyBorder="1" applyProtection="1"/>
    <xf numFmtId="3" fontId="4" fillId="0" borderId="9" xfId="0" applyNumberFormat="1" applyFont="1" applyBorder="1" applyProtection="1"/>
    <xf numFmtId="3" fontId="0" fillId="0" borderId="9" xfId="0" applyNumberFormat="1" applyBorder="1" applyProtection="1"/>
    <xf numFmtId="3" fontId="0" fillId="0" borderId="10" xfId="0" applyNumberFormat="1" applyBorder="1" applyProtection="1"/>
    <xf numFmtId="0" fontId="2" fillId="0" borderId="2" xfId="0" applyFont="1" applyBorder="1" applyAlignment="1" applyProtection="1">
      <alignment horizontal="left" wrapText="1"/>
    </xf>
    <xf numFmtId="14" fontId="4" fillId="0" borderId="2" xfId="0" applyNumberFormat="1" applyFont="1" applyFill="1" applyBorder="1" applyProtection="1"/>
    <xf numFmtId="0" fontId="2" fillId="0" borderId="2" xfId="0" applyFont="1" applyFill="1" applyBorder="1" applyProtection="1"/>
    <xf numFmtId="3" fontId="3" fillId="5" borderId="11" xfId="0" applyNumberFormat="1" applyFont="1" applyFill="1" applyBorder="1" applyAlignment="1" applyProtection="1">
      <alignment horizontal="center"/>
    </xf>
    <xf numFmtId="3" fontId="5" fillId="5" borderId="9" xfId="0" applyNumberFormat="1" applyFont="1" applyFill="1" applyBorder="1" applyAlignment="1" applyProtection="1">
      <alignment horizontal="center"/>
    </xf>
    <xf numFmtId="3" fontId="5" fillId="5" borderId="10" xfId="0" applyNumberFormat="1" applyFont="1" applyFill="1" applyBorder="1" applyAlignment="1" applyProtection="1">
      <alignment horizontal="center"/>
    </xf>
    <xf numFmtId="0" fontId="2" fillId="0" borderId="0" xfId="3" applyFont="1" applyAlignment="1" applyProtection="1">
      <alignment horizontal="right"/>
    </xf>
    <xf numFmtId="0" fontId="10" fillId="0" borderId="9" xfId="0" applyNumberFormat="1" applyFont="1" applyBorder="1" applyAlignment="1" applyProtection="1">
      <alignment horizontal="left"/>
      <protection locked="0"/>
    </xf>
    <xf numFmtId="3" fontId="4" fillId="0" borderId="0" xfId="0" applyNumberFormat="1" applyFont="1" applyBorder="1" applyAlignment="1" applyProtection="1">
      <alignment horizontal="left"/>
    </xf>
    <xf numFmtId="0" fontId="4" fillId="5" borderId="66" xfId="3" applyNumberFormat="1" applyFont="1" applyFill="1" applyBorder="1" applyAlignment="1" applyProtection="1">
      <alignment horizontal="right"/>
    </xf>
    <xf numFmtId="0" fontId="2" fillId="0" borderId="20" xfId="3" applyNumberFormat="1" applyFont="1" applyBorder="1" applyAlignment="1" applyProtection="1">
      <alignment horizontal="right"/>
    </xf>
    <xf numFmtId="0" fontId="2" fillId="0" borderId="0" xfId="3" applyNumberFormat="1" applyFont="1" applyAlignment="1" applyProtection="1">
      <alignment horizontal="right"/>
    </xf>
    <xf numFmtId="0" fontId="4" fillId="5" borderId="23" xfId="3" applyNumberFormat="1" applyFont="1" applyFill="1" applyBorder="1" applyAlignment="1" applyProtection="1">
      <alignment horizontal="right"/>
    </xf>
    <xf numFmtId="0" fontId="2" fillId="0" borderId="0" xfId="3" applyNumberFormat="1" applyFont="1" applyBorder="1" applyAlignment="1" applyProtection="1">
      <alignment horizontal="right"/>
    </xf>
    <xf numFmtId="0" fontId="9" fillId="0" borderId="4" xfId="0" applyFont="1" applyBorder="1" applyAlignment="1" applyProtection="1">
      <alignment horizontal="left"/>
    </xf>
    <xf numFmtId="0" fontId="9" fillId="0" borderId="2" xfId="0" applyFont="1" applyBorder="1" applyAlignment="1" applyProtection="1">
      <alignment horizontal="left"/>
    </xf>
    <xf numFmtId="0" fontId="4" fillId="5" borderId="23" xfId="3" applyFont="1" applyFill="1" applyBorder="1" applyAlignment="1" applyProtection="1">
      <alignment horizontal="right"/>
    </xf>
    <xf numFmtId="0" fontId="25" fillId="2" borderId="0" xfId="3" applyNumberFormat="1" applyFont="1" applyFill="1" applyAlignment="1" applyProtection="1">
      <alignment horizontal="right"/>
    </xf>
    <xf numFmtId="0" fontId="2" fillId="0" borderId="1" xfId="3" applyFont="1" applyBorder="1" applyAlignment="1" applyProtection="1">
      <alignment horizontal="right"/>
    </xf>
    <xf numFmtId="0" fontId="10" fillId="0" borderId="9" xfId="0" applyFont="1" applyFill="1" applyBorder="1" applyAlignment="1" applyProtection="1">
      <alignment horizontal="left"/>
      <protection locked="0"/>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3" fontId="4" fillId="0" borderId="14" xfId="0" applyNumberFormat="1" applyFont="1" applyBorder="1" applyAlignment="1" applyProtection="1">
      <alignment horizontal="left"/>
    </xf>
    <xf numFmtId="0" fontId="10" fillId="0" borderId="9" xfId="0" applyNumberFormat="1" applyFont="1" applyFill="1" applyBorder="1" applyAlignment="1" applyProtection="1">
      <alignment horizontal="left"/>
      <protection locked="0"/>
    </xf>
    <xf numFmtId="0" fontId="10" fillId="0" borderId="10" xfId="0" applyNumberFormat="1" applyFont="1" applyFill="1" applyBorder="1" applyAlignment="1" applyProtection="1">
      <alignment horizontal="left"/>
      <protection locked="0"/>
    </xf>
    <xf numFmtId="0" fontId="25" fillId="0" borderId="0" xfId="3" applyNumberFormat="1" applyFont="1" applyAlignment="1" applyProtection="1">
      <alignment horizontal="right"/>
    </xf>
    <xf numFmtId="0" fontId="4" fillId="5" borderId="22" xfId="3" applyNumberFormat="1" applyFont="1" applyFill="1" applyBorder="1" applyAlignment="1" applyProtection="1">
      <alignment horizontal="right"/>
    </xf>
    <xf numFmtId="14" fontId="10" fillId="0" borderId="9" xfId="0" applyNumberFormat="1" applyFont="1" applyFill="1" applyBorder="1" applyAlignment="1" applyProtection="1">
      <alignment horizontal="left"/>
      <protection locked="0"/>
    </xf>
    <xf numFmtId="14" fontId="10" fillId="0" borderId="10" xfId="0" applyNumberFormat="1" applyFont="1" applyFill="1" applyBorder="1" applyAlignment="1" applyProtection="1">
      <alignment horizontal="left"/>
      <protection locked="0"/>
    </xf>
    <xf numFmtId="0" fontId="3" fillId="0" borderId="13" xfId="0" applyFont="1" applyBorder="1" applyAlignment="1" applyProtection="1">
      <alignment horizontal="center" wrapText="1"/>
    </xf>
    <xf numFmtId="0" fontId="3" fillId="0" borderId="25" xfId="0" applyFont="1" applyBorder="1" applyAlignment="1" applyProtection="1">
      <alignment horizontal="center" wrapText="1"/>
    </xf>
    <xf numFmtId="0" fontId="2" fillId="0" borderId="0" xfId="3" applyFont="1" applyBorder="1" applyAlignment="1" applyProtection="1">
      <alignment horizontal="right"/>
    </xf>
    <xf numFmtId="0" fontId="3" fillId="0" borderId="1" xfId="0" applyFont="1" applyBorder="1" applyAlignment="1" applyProtection="1">
      <alignment horizontal="center"/>
    </xf>
    <xf numFmtId="0" fontId="5" fillId="0" borderId="1" xfId="0" applyFont="1" applyBorder="1" applyAlignment="1" applyProtection="1">
      <alignment horizontal="center"/>
    </xf>
    <xf numFmtId="0" fontId="2" fillId="0" borderId="0" xfId="3" applyFont="1" applyBorder="1" applyAlignment="1" applyProtection="1">
      <alignment horizontal="right" vertical="center"/>
    </xf>
    <xf numFmtId="0" fontId="16" fillId="0" borderId="0" xfId="0" applyFont="1" applyBorder="1" applyProtection="1"/>
    <xf numFmtId="0" fontId="20" fillId="0" borderId="4"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30" fillId="7" borderId="3" xfId="0" applyFont="1" applyFill="1" applyBorder="1" applyAlignment="1" applyProtection="1">
      <alignment horizontal="left"/>
    </xf>
    <xf numFmtId="14" fontId="19" fillId="0" borderId="3" xfId="0" applyNumberFormat="1" applyFont="1" applyBorder="1" applyAlignment="1" applyProtection="1">
      <alignment horizontal="left"/>
    </xf>
    <xf numFmtId="49" fontId="19" fillId="0" borderId="3" xfId="0" quotePrefix="1" applyNumberFormat="1" applyFont="1" applyBorder="1" applyAlignment="1" applyProtection="1">
      <alignment horizontal="left"/>
    </xf>
    <xf numFmtId="0" fontId="32" fillId="0" borderId="12" xfId="0" applyFont="1" applyBorder="1" applyAlignment="1" applyProtection="1">
      <alignment horizontal="left" wrapText="1"/>
    </xf>
    <xf numFmtId="0" fontId="20" fillId="0" borderId="12" xfId="0" applyFont="1" applyBorder="1" applyAlignment="1" applyProtection="1">
      <alignment horizontal="left" wrapText="1"/>
    </xf>
    <xf numFmtId="14" fontId="3" fillId="0" borderId="9" xfId="0" applyNumberFormat="1"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0" fillId="0" borderId="9" xfId="0" applyBorder="1" applyAlignment="1" applyProtection="1">
      <alignment horizontal="left"/>
    </xf>
    <xf numFmtId="0" fontId="6" fillId="0" borderId="0" xfId="0" applyFont="1" applyAlignment="1" applyProtection="1">
      <alignment horizontal="left" wrapText="1"/>
    </xf>
    <xf numFmtId="0" fontId="6" fillId="0" borderId="0" xfId="0" applyNumberFormat="1" applyFont="1" applyAlignment="1" applyProtection="1">
      <alignment horizontal="left" wrapText="1"/>
    </xf>
    <xf numFmtId="0" fontId="6" fillId="0" borderId="12" xfId="0" applyNumberFormat="1" applyFont="1" applyBorder="1" applyAlignment="1" applyProtection="1">
      <alignment horizontal="left" wrapText="1"/>
    </xf>
    <xf numFmtId="0" fontId="10" fillId="0" borderId="12" xfId="0" applyNumberFormat="1" applyFont="1" applyBorder="1" applyAlignment="1" applyProtection="1">
      <alignment horizontal="left" wrapText="1"/>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44" fontId="41" fillId="0" borderId="0" xfId="0" applyNumberFormat="1" applyFont="1" applyAlignment="1">
      <alignment horizontal="center"/>
    </xf>
    <xf numFmtId="0" fontId="41" fillId="0" borderId="0" xfId="0" applyFont="1" applyAlignment="1">
      <alignment horizontal="center"/>
    </xf>
    <xf numFmtId="0" fontId="1" fillId="0" borderId="0" xfId="0" applyFont="1" applyAlignment="1">
      <alignment horizontal="right"/>
    </xf>
    <xf numFmtId="0" fontId="0" fillId="0" borderId="0" xfId="0" applyAlignment="1">
      <alignment horizontal="right"/>
    </xf>
    <xf numFmtId="0" fontId="30" fillId="19" borderId="0" xfId="0" applyFont="1" applyFill="1" applyAlignment="1">
      <alignment horizontal="right"/>
    </xf>
    <xf numFmtId="43" fontId="0" fillId="0" borderId="9" xfId="5" applyFont="1" applyBorder="1" applyAlignment="1">
      <alignment horizontal="right"/>
    </xf>
    <xf numFmtId="43" fontId="0" fillId="0" borderId="7" xfId="5" applyFont="1" applyBorder="1" applyAlignment="1">
      <alignment horizontal="right"/>
    </xf>
    <xf numFmtId="0" fontId="0" fillId="0" borderId="2" xfId="0" applyBorder="1" applyAlignment="1">
      <alignment horizontal="right"/>
    </xf>
    <xf numFmtId="43" fontId="30" fillId="19" borderId="9" xfId="5" applyFont="1" applyFill="1" applyBorder="1" applyAlignment="1">
      <alignment horizontal="right"/>
    </xf>
    <xf numFmtId="0" fontId="36" fillId="7" borderId="26" xfId="0" applyFont="1" applyFill="1" applyBorder="1" applyAlignment="1">
      <alignment horizontal="right"/>
    </xf>
    <xf numFmtId="0" fontId="36" fillId="7" borderId="1" xfId="0" applyFont="1" applyFill="1" applyBorder="1" applyAlignment="1">
      <alignment horizontal="right"/>
    </xf>
    <xf numFmtId="43" fontId="3" fillId="0" borderId="43" xfId="5" applyFont="1" applyBorder="1" applyAlignment="1">
      <alignment horizontal="center"/>
    </xf>
    <xf numFmtId="43" fontId="3" fillId="0" borderId="24" xfId="5" applyFont="1" applyBorder="1" applyAlignment="1">
      <alignment horizontal="center"/>
    </xf>
    <xf numFmtId="43" fontId="3" fillId="0" borderId="51" xfId="5" applyFont="1" applyBorder="1" applyAlignment="1">
      <alignment horizontal="center"/>
    </xf>
    <xf numFmtId="43" fontId="31" fillId="0" borderId="17" xfId="5" applyFont="1" applyBorder="1" applyAlignment="1" applyProtection="1">
      <alignment horizontal="center"/>
      <protection locked="0"/>
    </xf>
    <xf numFmtId="0" fontId="31" fillId="0" borderId="0" xfId="0" applyFont="1" applyAlignment="1">
      <alignment horizontal="center" vertical="center"/>
    </xf>
    <xf numFmtId="0" fontId="3" fillId="5" borderId="0" xfId="0" applyFont="1" applyFill="1" applyAlignment="1">
      <alignment horizontal="right"/>
    </xf>
    <xf numFmtId="4" fontId="3" fillId="5" borderId="9" xfId="0" applyNumberFormat="1" applyFont="1" applyFill="1" applyBorder="1" applyAlignment="1">
      <alignment horizontal="right"/>
    </xf>
    <xf numFmtId="44" fontId="42" fillId="20" borderId="49" xfId="1" applyFont="1" applyFill="1" applyBorder="1" applyAlignment="1">
      <alignment horizontal="center"/>
    </xf>
    <xf numFmtId="44" fontId="42" fillId="20" borderId="50" xfId="1" applyFont="1" applyFill="1" applyBorder="1" applyAlignment="1">
      <alignment horizontal="center"/>
    </xf>
    <xf numFmtId="0" fontId="31" fillId="0" borderId="40" xfId="0" applyFont="1" applyBorder="1" applyAlignment="1" applyProtection="1">
      <alignment horizontal="left"/>
      <protection locked="0"/>
    </xf>
    <xf numFmtId="0" fontId="31" fillId="0" borderId="17" xfId="0" applyFont="1" applyBorder="1" applyAlignment="1" applyProtection="1">
      <alignment horizontal="left"/>
      <protection locked="0"/>
    </xf>
    <xf numFmtId="43" fontId="31" fillId="0" borderId="64" xfId="5" applyFont="1" applyBorder="1" applyAlignment="1" applyProtection="1">
      <alignment horizontal="center"/>
      <protection locked="0"/>
    </xf>
    <xf numFmtId="0" fontId="31" fillId="0" borderId="62" xfId="0" applyFont="1" applyBorder="1" applyAlignment="1" applyProtection="1">
      <alignment horizontal="left"/>
      <protection locked="0"/>
    </xf>
    <xf numFmtId="0" fontId="31" fillId="0" borderId="3" xfId="0" applyFont="1" applyBorder="1" applyAlignment="1" applyProtection="1">
      <alignment horizontal="left"/>
      <protection locked="0"/>
    </xf>
    <xf numFmtId="43" fontId="31" fillId="0" borderId="3" xfId="5" applyFont="1" applyBorder="1" applyAlignment="1" applyProtection="1">
      <alignment horizontal="center"/>
      <protection locked="0"/>
    </xf>
    <xf numFmtId="43" fontId="31" fillId="0" borderId="63" xfId="5" applyFont="1" applyBorder="1" applyAlignment="1" applyProtection="1">
      <alignment horizontal="center"/>
      <protection locked="0"/>
    </xf>
    <xf numFmtId="0" fontId="31" fillId="0" borderId="62" xfId="0" applyFont="1" applyBorder="1" applyAlignment="1" applyProtection="1">
      <alignment horizontal="left"/>
    </xf>
    <xf numFmtId="0" fontId="31" fillId="0" borderId="3" xfId="0" applyFont="1" applyBorder="1" applyAlignment="1" applyProtection="1">
      <alignment horizontal="left"/>
    </xf>
    <xf numFmtId="0" fontId="31" fillId="0" borderId="3" xfId="0" applyFont="1" applyBorder="1" applyAlignment="1" applyProtection="1">
      <alignment horizontal="right"/>
      <protection locked="0"/>
    </xf>
    <xf numFmtId="0" fontId="31" fillId="0" borderId="63" xfId="0" applyFont="1" applyBorder="1" applyAlignment="1" applyProtection="1">
      <alignment horizontal="right"/>
      <protection locked="0"/>
    </xf>
    <xf numFmtId="0" fontId="3" fillId="0" borderId="3" xfId="0" applyFont="1" applyBorder="1" applyAlignment="1" applyProtection="1">
      <alignment horizontal="left" vertical="center"/>
    </xf>
    <xf numFmtId="0" fontId="8" fillId="0" borderId="3" xfId="0" applyFont="1" applyBorder="1" applyAlignment="1" applyProtection="1">
      <alignment horizontal="left" vertical="center"/>
    </xf>
    <xf numFmtId="44" fontId="42" fillId="20" borderId="49" xfId="1" applyFont="1" applyFill="1" applyBorder="1" applyAlignment="1">
      <alignment horizontal="left" wrapText="1"/>
    </xf>
    <xf numFmtId="0" fontId="31" fillId="0" borderId="17" xfId="0" applyFont="1" applyBorder="1" applyAlignment="1" applyProtection="1">
      <alignment horizontal="right"/>
      <protection locked="0"/>
    </xf>
    <xf numFmtId="0" fontId="31" fillId="0" borderId="64" xfId="0" applyFont="1" applyBorder="1" applyAlignment="1" applyProtection="1">
      <alignment horizontal="right"/>
      <protection locked="0"/>
    </xf>
    <xf numFmtId="0" fontId="36" fillId="7" borderId="37" xfId="0" applyFont="1" applyFill="1" applyBorder="1" applyAlignment="1">
      <alignment horizontal="right"/>
    </xf>
    <xf numFmtId="0" fontId="36" fillId="7" borderId="22" xfId="0" applyFont="1" applyFill="1" applyBorder="1" applyAlignment="1">
      <alignment horizontal="right"/>
    </xf>
    <xf numFmtId="43" fontId="3" fillId="0" borderId="47" xfId="5" applyFont="1" applyBorder="1" applyAlignment="1">
      <alignment horizontal="center"/>
    </xf>
    <xf numFmtId="43" fontId="3" fillId="0" borderId="49" xfId="5" applyFont="1" applyBorder="1" applyAlignment="1">
      <alignment horizontal="center"/>
    </xf>
    <xf numFmtId="43" fontId="3" fillId="0" borderId="50" xfId="5" applyFont="1" applyBorder="1" applyAlignment="1">
      <alignment horizontal="center"/>
    </xf>
    <xf numFmtId="43" fontId="31" fillId="0" borderId="28" xfId="5" applyFont="1" applyBorder="1" applyAlignment="1" applyProtection="1">
      <alignment horizontal="center"/>
      <protection locked="0"/>
    </xf>
    <xf numFmtId="0" fontId="42" fillId="20" borderId="47" xfId="0" applyFont="1" applyFill="1" applyBorder="1" applyAlignment="1">
      <alignment horizontal="center"/>
    </xf>
    <xf numFmtId="0" fontId="42" fillId="20" borderId="49" xfId="0" applyFont="1" applyFill="1" applyBorder="1" applyAlignment="1">
      <alignment horizontal="center"/>
    </xf>
    <xf numFmtId="0" fontId="42" fillId="20" borderId="49" xfId="0" applyFont="1" applyFill="1" applyBorder="1" applyAlignment="1">
      <alignment horizontal="center" wrapText="1"/>
    </xf>
    <xf numFmtId="0" fontId="42" fillId="20" borderId="50" xfId="0" applyFont="1" applyFill="1" applyBorder="1" applyAlignment="1">
      <alignment horizontal="center" wrapText="1"/>
    </xf>
    <xf numFmtId="0" fontId="31" fillId="0" borderId="40" xfId="0" applyFont="1" applyBorder="1" applyAlignment="1" applyProtection="1">
      <alignment horizontal="center"/>
      <protection locked="0"/>
    </xf>
    <xf numFmtId="0" fontId="31" fillId="0" borderId="17" xfId="0" applyFont="1" applyBorder="1" applyAlignment="1" applyProtection="1">
      <alignment horizontal="center"/>
      <protection locked="0"/>
    </xf>
    <xf numFmtId="43" fontId="31" fillId="0" borderId="17" xfId="5" applyFont="1" applyBorder="1" applyAlignment="1" applyProtection="1">
      <alignment horizontal="right"/>
      <protection locked="0"/>
    </xf>
    <xf numFmtId="14" fontId="31" fillId="0" borderId="17" xfId="0" applyNumberFormat="1" applyFont="1" applyBorder="1" applyAlignment="1" applyProtection="1">
      <alignment horizontal="right"/>
      <protection locked="0"/>
    </xf>
    <xf numFmtId="0" fontId="42" fillId="20" borderId="47" xfId="0" applyFont="1" applyFill="1" applyBorder="1" applyAlignment="1">
      <alignment horizontal="center" wrapText="1"/>
    </xf>
    <xf numFmtId="9" fontId="42" fillId="20" borderId="49" xfId="4" applyFont="1" applyFill="1" applyBorder="1" applyAlignment="1">
      <alignment horizontal="center" wrapText="1"/>
    </xf>
    <xf numFmtId="10" fontId="31" fillId="0" borderId="17" xfId="4" applyNumberFormat="1" applyFont="1" applyBorder="1" applyAlignment="1" applyProtection="1">
      <alignment horizontal="right"/>
      <protection locked="0"/>
    </xf>
    <xf numFmtId="0" fontId="31" fillId="0" borderId="62" xfId="0" applyFont="1" applyBorder="1" applyAlignment="1" applyProtection="1">
      <alignment horizontal="center"/>
      <protection locked="0"/>
    </xf>
    <xf numFmtId="0" fontId="31" fillId="0" borderId="3" xfId="0" applyFont="1" applyBorder="1" applyAlignment="1" applyProtection="1">
      <alignment horizontal="center"/>
      <protection locked="0"/>
    </xf>
    <xf numFmtId="14" fontId="31" fillId="0" borderId="3" xfId="0" applyNumberFormat="1" applyFont="1" applyBorder="1" applyAlignment="1" applyProtection="1">
      <alignment horizontal="right"/>
      <protection locked="0"/>
    </xf>
    <xf numFmtId="43" fontId="31" fillId="0" borderId="3" xfId="5" applyFont="1" applyBorder="1" applyAlignment="1" applyProtection="1">
      <alignment horizontal="right"/>
      <protection locked="0"/>
    </xf>
    <xf numFmtId="10" fontId="31" fillId="0" borderId="3" xfId="4" applyNumberFormat="1" applyFont="1" applyBorder="1" applyAlignment="1" applyProtection="1">
      <alignment horizontal="right"/>
      <protection locked="0"/>
    </xf>
    <xf numFmtId="0" fontId="31" fillId="0" borderId="28" xfId="0" applyFont="1" applyBorder="1" applyAlignment="1" applyProtection="1">
      <alignment horizontal="right"/>
      <protection locked="0"/>
    </xf>
    <xf numFmtId="0" fontId="31" fillId="0" borderId="65" xfId="0" applyFont="1" applyBorder="1" applyAlignment="1" applyProtection="1">
      <alignment horizontal="right"/>
      <protection locked="0"/>
    </xf>
    <xf numFmtId="0" fontId="31" fillId="0" borderId="28" xfId="0" applyFont="1" applyBorder="1" applyAlignment="1" applyProtection="1">
      <alignment horizontal="left"/>
      <protection locked="0"/>
    </xf>
    <xf numFmtId="0" fontId="31" fillId="0" borderId="41" xfId="0" applyFont="1" applyBorder="1" applyAlignment="1" applyProtection="1">
      <alignment horizontal="center"/>
      <protection locked="0"/>
    </xf>
    <xf numFmtId="0" fontId="31" fillId="0" borderId="28" xfId="0" applyFont="1" applyBorder="1" applyAlignment="1" applyProtection="1">
      <alignment horizontal="center"/>
      <protection locked="0"/>
    </xf>
    <xf numFmtId="14" fontId="31" fillId="0" borderId="28" xfId="0" applyNumberFormat="1" applyFont="1" applyBorder="1" applyAlignment="1" applyProtection="1">
      <alignment horizontal="right"/>
      <protection locked="0"/>
    </xf>
    <xf numFmtId="43" fontId="31" fillId="0" borderId="28" xfId="5" applyFont="1" applyBorder="1" applyAlignment="1" applyProtection="1">
      <alignment horizontal="right"/>
      <protection locked="0"/>
    </xf>
    <xf numFmtId="10" fontId="31" fillId="0" borderId="28" xfId="4" applyNumberFormat="1" applyFont="1" applyBorder="1" applyAlignment="1" applyProtection="1">
      <alignment horizontal="right"/>
      <protection locked="0"/>
    </xf>
    <xf numFmtId="0" fontId="8" fillId="20" borderId="49" xfId="0" applyFont="1" applyFill="1" applyBorder="1" applyAlignment="1">
      <alignment horizontal="center" wrapText="1"/>
    </xf>
    <xf numFmtId="0" fontId="31" fillId="0" borderId="41" xfId="0" applyFont="1" applyBorder="1" applyAlignment="1" applyProtection="1">
      <alignment horizontal="left"/>
      <protection locked="0"/>
    </xf>
    <xf numFmtId="0" fontId="42" fillId="20" borderId="50" xfId="0" applyFont="1" applyFill="1" applyBorder="1" applyAlignment="1">
      <alignment horizontal="center"/>
    </xf>
    <xf numFmtId="0" fontId="31" fillId="0" borderId="64" xfId="0" applyFont="1" applyBorder="1" applyAlignment="1" applyProtection="1">
      <alignment horizontal="left"/>
      <protection locked="0"/>
    </xf>
    <xf numFmtId="0" fontId="31" fillId="0" borderId="63" xfId="0" applyFont="1" applyBorder="1" applyAlignment="1" applyProtection="1">
      <alignment horizontal="left"/>
      <protection locked="0"/>
    </xf>
    <xf numFmtId="0" fontId="31" fillId="0" borderId="65" xfId="0" applyFont="1" applyBorder="1" applyAlignment="1" applyProtection="1">
      <alignment horizontal="left"/>
      <protection locked="0"/>
    </xf>
    <xf numFmtId="9" fontId="0" fillId="0" borderId="0" xfId="4" applyFont="1" applyAlignment="1">
      <alignment horizontal="center"/>
    </xf>
    <xf numFmtId="0" fontId="0" fillId="0" borderId="0" xfId="0" applyAlignment="1">
      <alignment horizontal="center"/>
    </xf>
    <xf numFmtId="44" fontId="42" fillId="20" borderId="49" xfId="1" applyFont="1" applyFill="1" applyBorder="1" applyAlignment="1">
      <alignment horizontal="center" wrapText="1"/>
    </xf>
    <xf numFmtId="9" fontId="31" fillId="0" borderId="28" xfId="4" applyFont="1" applyBorder="1" applyAlignment="1" applyProtection="1">
      <alignment horizontal="right"/>
      <protection locked="0"/>
    </xf>
    <xf numFmtId="9" fontId="31" fillId="0" borderId="65" xfId="4" applyFont="1" applyBorder="1" applyAlignment="1" applyProtection="1">
      <alignment horizontal="right"/>
      <protection locked="0"/>
    </xf>
    <xf numFmtId="14" fontId="42" fillId="20" borderId="49" xfId="0" applyNumberFormat="1" applyFont="1" applyFill="1" applyBorder="1" applyAlignment="1">
      <alignment horizontal="center" wrapText="1"/>
    </xf>
    <xf numFmtId="9" fontId="42" fillId="20" borderId="50" xfId="4" applyFont="1" applyFill="1" applyBorder="1" applyAlignment="1">
      <alignment horizontal="center" wrapText="1"/>
    </xf>
    <xf numFmtId="14" fontId="3" fillId="0" borderId="3" xfId="0" applyNumberFormat="1" applyFont="1" applyBorder="1" applyAlignment="1">
      <alignment horizontal="left" vertical="center"/>
    </xf>
    <xf numFmtId="0" fontId="3" fillId="0" borderId="3" xfId="0" applyFont="1" applyBorder="1" applyAlignment="1">
      <alignment horizontal="left" vertical="center"/>
    </xf>
    <xf numFmtId="0" fontId="36" fillId="7" borderId="3" xfId="0" applyFont="1" applyFill="1" applyBorder="1" applyAlignment="1">
      <alignment horizontal="left" vertical="center"/>
    </xf>
    <xf numFmtId="0" fontId="43" fillId="7" borderId="3" xfId="0" applyFont="1" applyFill="1" applyBorder="1" applyAlignment="1">
      <alignment horizontal="left" vertical="center"/>
    </xf>
    <xf numFmtId="0" fontId="3" fillId="0" borderId="3" xfId="0" applyNumberFormat="1" applyFont="1" applyBorder="1" applyAlignment="1">
      <alignment horizontal="left" vertical="center"/>
    </xf>
    <xf numFmtId="0" fontId="39" fillId="8" borderId="9" xfId="0" applyFont="1" applyFill="1" applyBorder="1"/>
    <xf numFmtId="0" fontId="39" fillId="8" borderId="42" xfId="0" applyFont="1" applyFill="1" applyBorder="1"/>
    <xf numFmtId="0" fontId="0" fillId="8" borderId="0" xfId="0" applyFill="1" applyBorder="1" applyAlignment="1">
      <alignment horizontal="right"/>
    </xf>
    <xf numFmtId="10" fontId="0" fillId="8" borderId="9" xfId="0" applyNumberFormat="1" applyFill="1" applyBorder="1" applyAlignment="1">
      <alignment horizontal="center"/>
    </xf>
    <xf numFmtId="0" fontId="0" fillId="11" borderId="60" xfId="0" applyFill="1" applyBorder="1" applyAlignment="1">
      <alignment horizontal="right"/>
    </xf>
    <xf numFmtId="0" fontId="0" fillId="11" borderId="7" xfId="0" applyFill="1" applyBorder="1" applyAlignment="1">
      <alignment horizontal="right"/>
    </xf>
    <xf numFmtId="0" fontId="0" fillId="0" borderId="18" xfId="0" applyBorder="1" applyAlignment="1">
      <alignment horizontal="right"/>
    </xf>
    <xf numFmtId="0" fontId="0" fillId="0" borderId="0" xfId="0" applyBorder="1" applyAlignment="1">
      <alignment horizontal="right"/>
    </xf>
    <xf numFmtId="0" fontId="38" fillId="8" borderId="0" xfId="0" applyFont="1" applyFill="1" applyBorder="1" applyAlignment="1">
      <alignment horizontal="right"/>
    </xf>
    <xf numFmtId="0" fontId="0" fillId="0" borderId="19" xfId="0" applyBorder="1" applyAlignment="1">
      <alignment horizontal="right"/>
    </xf>
    <xf numFmtId="0" fontId="0" fillId="0" borderId="9" xfId="0" applyBorder="1" applyAlignment="1">
      <alignment horizontal="right"/>
    </xf>
    <xf numFmtId="0" fontId="0" fillId="8" borderId="1" xfId="0" applyFill="1" applyBorder="1" applyAlignment="1">
      <alignment horizontal="right"/>
    </xf>
    <xf numFmtId="0" fontId="39" fillId="9" borderId="59" xfId="0" applyFont="1" applyFill="1" applyBorder="1" applyAlignment="1">
      <alignment horizontal="center" wrapText="1"/>
    </xf>
    <xf numFmtId="0" fontId="39" fillId="9" borderId="23" xfId="0" applyFont="1" applyFill="1" applyBorder="1" applyAlignment="1">
      <alignment horizontal="center" wrapText="1"/>
    </xf>
    <xf numFmtId="0" fontId="39" fillId="9" borderId="52" xfId="0" applyFont="1" applyFill="1" applyBorder="1" applyAlignment="1">
      <alignment horizontal="center" wrapText="1"/>
    </xf>
    <xf numFmtId="0" fontId="0" fillId="11" borderId="19" xfId="0" applyFill="1" applyBorder="1" applyAlignment="1">
      <alignment horizontal="right"/>
    </xf>
    <xf numFmtId="0" fontId="0" fillId="11" borderId="9" xfId="0" applyFill="1" applyBorder="1" applyAlignment="1">
      <alignment horizontal="right"/>
    </xf>
    <xf numFmtId="0" fontId="0" fillId="0" borderId="11" xfId="0" applyFill="1" applyBorder="1" applyAlignment="1">
      <alignment horizontal="right"/>
    </xf>
    <xf numFmtId="0" fontId="0" fillId="0" borderId="9" xfId="0" applyFill="1" applyBorder="1" applyAlignment="1">
      <alignment horizontal="right"/>
    </xf>
    <xf numFmtId="0" fontId="39" fillId="14" borderId="59" xfId="0" applyFont="1" applyFill="1" applyBorder="1" applyAlignment="1">
      <alignment horizontal="center"/>
    </xf>
    <xf numFmtId="0" fontId="39" fillId="14" borderId="23" xfId="0" applyFont="1" applyFill="1" applyBorder="1" applyAlignment="1">
      <alignment horizontal="center"/>
    </xf>
    <xf numFmtId="0" fontId="39" fillId="14" borderId="52" xfId="0" applyFont="1" applyFill="1" applyBorder="1" applyAlignment="1">
      <alignment horizontal="center"/>
    </xf>
    <xf numFmtId="0" fontId="0" fillId="15" borderId="18" xfId="0" applyFill="1" applyBorder="1" applyAlignment="1">
      <alignment horizontal="right"/>
    </xf>
    <xf numFmtId="0" fontId="0" fillId="15" borderId="0" xfId="0" applyFill="1" applyBorder="1" applyAlignment="1">
      <alignment horizontal="right"/>
    </xf>
    <xf numFmtId="0" fontId="0" fillId="0" borderId="13" xfId="0" applyBorder="1" applyAlignment="1">
      <alignment horizontal="right"/>
    </xf>
    <xf numFmtId="0" fontId="0" fillId="0" borderId="18" xfId="0" applyBorder="1" applyAlignment="1">
      <alignment horizontal="left"/>
    </xf>
    <xf numFmtId="0" fontId="0" fillId="0" borderId="0" xfId="0" applyBorder="1" applyAlignment="1">
      <alignment horizontal="left"/>
    </xf>
    <xf numFmtId="0" fontId="37" fillId="12" borderId="26" xfId="0" applyFont="1" applyFill="1" applyBorder="1" applyAlignment="1">
      <alignment horizontal="right"/>
    </xf>
    <xf numFmtId="0" fontId="37" fillId="12" borderId="1" xfId="0" applyFont="1" applyFill="1" applyBorder="1" applyAlignment="1">
      <alignment horizontal="right"/>
    </xf>
    <xf numFmtId="0" fontId="0" fillId="17" borderId="19" xfId="0" applyFill="1" applyBorder="1" applyAlignment="1">
      <alignment horizontal="right"/>
    </xf>
    <xf numFmtId="0" fontId="0" fillId="17" borderId="9" xfId="0" applyFill="1" applyBorder="1" applyAlignment="1">
      <alignment horizontal="right"/>
    </xf>
    <xf numFmtId="0" fontId="37" fillId="13" borderId="60" xfId="0" applyFont="1" applyFill="1" applyBorder="1" applyAlignment="1">
      <alignment horizontal="right"/>
    </xf>
    <xf numFmtId="0" fontId="37" fillId="13" borderId="7" xfId="0" applyFont="1" applyFill="1" applyBorder="1" applyAlignment="1">
      <alignment horizontal="right"/>
    </xf>
    <xf numFmtId="0" fontId="0" fillId="15" borderId="60" xfId="0" applyFill="1" applyBorder="1" applyAlignment="1">
      <alignment horizontal="right"/>
    </xf>
    <xf numFmtId="0" fontId="0" fillId="15" borderId="7" xfId="0" applyFill="1" applyBorder="1" applyAlignment="1">
      <alignment horizontal="right"/>
    </xf>
    <xf numFmtId="0" fontId="39" fillId="13" borderId="59" xfId="0" applyFont="1" applyFill="1" applyBorder="1" applyAlignment="1">
      <alignment horizontal="center"/>
    </xf>
    <xf numFmtId="0" fontId="39" fillId="13" borderId="23" xfId="0" applyFont="1" applyFill="1" applyBorder="1" applyAlignment="1">
      <alignment horizontal="center"/>
    </xf>
    <xf numFmtId="0" fontId="39" fillId="13" borderId="52" xfId="0" applyFont="1" applyFill="1" applyBorder="1" applyAlignment="1">
      <alignment horizontal="center"/>
    </xf>
    <xf numFmtId="0" fontId="39" fillId="10" borderId="59" xfId="0" applyFont="1" applyFill="1" applyBorder="1" applyAlignment="1">
      <alignment horizontal="center"/>
    </xf>
    <xf numFmtId="0" fontId="39" fillId="10" borderId="23" xfId="0" applyFont="1" applyFill="1" applyBorder="1" applyAlignment="1">
      <alignment horizontal="center"/>
    </xf>
    <xf numFmtId="0" fontId="39" fillId="10" borderId="52" xfId="0" applyFont="1" applyFill="1" applyBorder="1" applyAlignment="1">
      <alignment horizontal="center"/>
    </xf>
    <xf numFmtId="0" fontId="37" fillId="13" borderId="26" xfId="0" applyFont="1" applyFill="1" applyBorder="1" applyAlignment="1">
      <alignment horizontal="right"/>
    </xf>
    <xf numFmtId="0" fontId="37" fillId="13" borderId="1" xfId="0" applyFont="1" applyFill="1" applyBorder="1" applyAlignment="1">
      <alignment horizontal="right"/>
    </xf>
    <xf numFmtId="0" fontId="8" fillId="0" borderId="0" xfId="0" applyNumberFormat="1" applyFont="1" applyAlignment="1" applyProtection="1">
      <alignment horizontal="center"/>
      <protection hidden="1"/>
    </xf>
    <xf numFmtId="0" fontId="8" fillId="0" borderId="14" xfId="0" applyNumberFormat="1" applyFont="1" applyBorder="1" applyAlignment="1" applyProtection="1">
      <alignment horizontal="center"/>
      <protection hidden="1"/>
    </xf>
    <xf numFmtId="0" fontId="10" fillId="0" borderId="13" xfId="0" applyNumberFormat="1" applyFont="1" applyBorder="1" applyAlignment="1" applyProtection="1">
      <alignment horizontal="center"/>
      <protection hidden="1"/>
    </xf>
    <xf numFmtId="0" fontId="10" fillId="0" borderId="0" xfId="0" applyNumberFormat="1" applyFont="1" applyBorder="1" applyAlignment="1" applyProtection="1">
      <alignment horizontal="center"/>
      <protection hidden="1"/>
    </xf>
    <xf numFmtId="0" fontId="8" fillId="0" borderId="0" xfId="0" applyNumberFormat="1" applyFont="1" applyBorder="1" applyAlignment="1" applyProtection="1">
      <alignment horizontal="left"/>
      <protection hidden="1"/>
    </xf>
    <xf numFmtId="0" fontId="8" fillId="0" borderId="0" xfId="0" applyNumberFormat="1" applyFont="1" applyAlignment="1" applyProtection="1">
      <alignment horizontal="left"/>
      <protection hidden="1"/>
    </xf>
    <xf numFmtId="0" fontId="8" fillId="0" borderId="0" xfId="0" applyNumberFormat="1" applyFont="1" applyBorder="1" applyAlignment="1" applyProtection="1">
      <alignment horizontal="right"/>
      <protection hidden="1"/>
    </xf>
    <xf numFmtId="0" fontId="8" fillId="0" borderId="14" xfId="0" applyNumberFormat="1" applyFont="1" applyBorder="1" applyAlignment="1" applyProtection="1">
      <alignment horizontal="right"/>
      <protection hidden="1"/>
    </xf>
    <xf numFmtId="0" fontId="3" fillId="0" borderId="0" xfId="0" applyNumberFormat="1" applyFont="1" applyBorder="1" applyAlignment="1" applyProtection="1">
      <alignment horizontal="right"/>
      <protection hidden="1"/>
    </xf>
    <xf numFmtId="0" fontId="3" fillId="0" borderId="14" xfId="0" applyNumberFormat="1" applyFont="1" applyBorder="1" applyAlignment="1" applyProtection="1">
      <alignment horizontal="right"/>
      <protection hidden="1"/>
    </xf>
    <xf numFmtId="0" fontId="8" fillId="0" borderId="0" xfId="0" applyNumberFormat="1" applyFont="1" applyAlignment="1" applyProtection="1">
      <alignment horizontal="right"/>
      <protection hidden="1"/>
    </xf>
    <xf numFmtId="0" fontId="10" fillId="0" borderId="11" xfId="0" applyNumberFormat="1" applyFont="1" applyBorder="1" applyAlignment="1" applyProtection="1">
      <alignment horizontal="center"/>
      <protection hidden="1"/>
    </xf>
    <xf numFmtId="0" fontId="10" fillId="0" borderId="9" xfId="0" applyNumberFormat="1" applyFont="1" applyBorder="1" applyAlignment="1" applyProtection="1">
      <alignment horizontal="center"/>
      <protection hidden="1"/>
    </xf>
    <xf numFmtId="168" fontId="7" fillId="0" borderId="13" xfId="0" applyNumberFormat="1" applyFont="1" applyBorder="1" applyAlignment="1" applyProtection="1">
      <alignment horizontal="center"/>
      <protection hidden="1"/>
    </xf>
    <xf numFmtId="168" fontId="7" fillId="0" borderId="0" xfId="0" applyNumberFormat="1" applyFont="1" applyBorder="1" applyAlignment="1" applyProtection="1">
      <alignment horizontal="center"/>
      <protection hidden="1"/>
    </xf>
    <xf numFmtId="169" fontId="7" fillId="0" borderId="13" xfId="0" applyNumberFormat="1" applyFont="1" applyBorder="1" applyAlignment="1" applyProtection="1">
      <alignment horizontal="center"/>
      <protection hidden="1"/>
    </xf>
    <xf numFmtId="169" fontId="7" fillId="0" borderId="0" xfId="0" applyNumberFormat="1" applyFont="1" applyBorder="1" applyAlignment="1" applyProtection="1">
      <alignment horizontal="center"/>
      <protection hidden="1"/>
    </xf>
    <xf numFmtId="0" fontId="7" fillId="0" borderId="4" xfId="0" applyNumberFormat="1" applyFont="1" applyBorder="1" applyAlignment="1" applyProtection="1">
      <alignment horizontal="center" wrapText="1"/>
      <protection hidden="1"/>
    </xf>
    <xf numFmtId="0" fontId="7" fillId="0" borderId="2" xfId="0" applyNumberFormat="1" applyFont="1" applyBorder="1" applyAlignment="1" applyProtection="1">
      <alignment horizontal="center" wrapText="1"/>
      <protection hidden="1"/>
    </xf>
    <xf numFmtId="0" fontId="7" fillId="0" borderId="5" xfId="0" applyNumberFormat="1" applyFont="1" applyBorder="1" applyAlignment="1" applyProtection="1">
      <alignment horizontal="center" wrapText="1"/>
      <protection hidden="1"/>
    </xf>
    <xf numFmtId="0" fontId="7" fillId="0" borderId="13" xfId="0" applyNumberFormat="1" applyFont="1" applyBorder="1" applyAlignment="1" applyProtection="1">
      <alignment horizontal="center" wrapText="1"/>
      <protection hidden="1"/>
    </xf>
    <xf numFmtId="0" fontId="7" fillId="0" borderId="0" xfId="0" applyNumberFormat="1" applyFont="1" applyBorder="1" applyAlignment="1" applyProtection="1">
      <alignment horizontal="center" wrapText="1"/>
      <protection hidden="1"/>
    </xf>
    <xf numFmtId="0" fontId="7" fillId="0" borderId="14" xfId="0" applyNumberFormat="1" applyFont="1" applyBorder="1" applyAlignment="1" applyProtection="1">
      <alignment horizontal="center" wrapText="1"/>
      <protection hidden="1"/>
    </xf>
    <xf numFmtId="0" fontId="7" fillId="0" borderId="11" xfId="0" applyNumberFormat="1" applyFont="1" applyBorder="1" applyAlignment="1" applyProtection="1">
      <alignment horizontal="center" wrapText="1"/>
      <protection hidden="1"/>
    </xf>
    <xf numFmtId="0" fontId="7" fillId="0" borderId="9" xfId="0" applyNumberFormat="1" applyFont="1" applyBorder="1" applyAlignment="1" applyProtection="1">
      <alignment horizontal="center" wrapText="1"/>
      <protection hidden="1"/>
    </xf>
    <xf numFmtId="0" fontId="7" fillId="0" borderId="10" xfId="0" applyNumberFormat="1" applyFont="1" applyBorder="1" applyAlignment="1" applyProtection="1">
      <alignment horizontal="center" wrapText="1"/>
      <protection hidden="1"/>
    </xf>
    <xf numFmtId="0" fontId="10" fillId="0" borderId="4" xfId="0" applyNumberFormat="1" applyFont="1" applyBorder="1" applyAlignment="1" applyProtection="1">
      <alignment horizontal="center"/>
      <protection hidden="1"/>
    </xf>
    <xf numFmtId="0" fontId="10" fillId="0" borderId="2" xfId="0" applyNumberFormat="1" applyFont="1" applyBorder="1" applyAlignment="1" applyProtection="1">
      <alignment horizontal="center"/>
      <protection hidden="1"/>
    </xf>
    <xf numFmtId="0" fontId="7" fillId="0" borderId="13"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hidden="1"/>
    </xf>
    <xf numFmtId="9" fontId="10" fillId="0" borderId="13" xfId="0" applyNumberFormat="1" applyFont="1" applyBorder="1" applyAlignment="1" applyProtection="1">
      <alignment horizontal="center"/>
      <protection hidden="1"/>
    </xf>
    <xf numFmtId="9" fontId="10" fillId="0" borderId="0" xfId="0" applyNumberFormat="1" applyFont="1" applyBorder="1" applyAlignment="1" applyProtection="1">
      <alignment horizontal="center"/>
      <protection hidden="1"/>
    </xf>
    <xf numFmtId="3" fontId="8" fillId="0" borderId="13" xfId="0" applyNumberFormat="1" applyFont="1" applyBorder="1" applyAlignment="1" applyProtection="1">
      <alignment horizontal="center"/>
      <protection hidden="1"/>
    </xf>
    <xf numFmtId="3" fontId="8" fillId="0" borderId="0" xfId="0" applyNumberFormat="1" applyFont="1" applyBorder="1" applyAlignment="1" applyProtection="1">
      <alignment horizontal="center"/>
      <protection hidden="1"/>
    </xf>
    <xf numFmtId="3" fontId="8" fillId="0" borderId="14" xfId="0" applyNumberFormat="1" applyFont="1" applyBorder="1" applyAlignment="1" applyProtection="1">
      <alignment horizontal="center"/>
      <protection hidden="1"/>
    </xf>
    <xf numFmtId="0" fontId="8" fillId="0" borderId="6" xfId="0" applyNumberFormat="1" applyFont="1" applyBorder="1" applyAlignment="1" applyProtection="1">
      <alignment horizontal="center"/>
      <protection hidden="1"/>
    </xf>
    <xf numFmtId="0" fontId="8" fillId="0" borderId="7" xfId="0" applyNumberFormat="1" applyFont="1" applyBorder="1" applyAlignment="1" applyProtection="1">
      <alignment horizontal="center"/>
      <protection hidden="1"/>
    </xf>
    <xf numFmtId="0" fontId="8" fillId="0" borderId="8" xfId="0" applyNumberFormat="1" applyFont="1" applyBorder="1" applyAlignment="1" applyProtection="1">
      <alignment horizontal="center"/>
      <protection hidden="1"/>
    </xf>
    <xf numFmtId="0" fontId="3" fillId="0" borderId="13" xfId="0" applyNumberFormat="1" applyFont="1" applyBorder="1" applyAlignment="1" applyProtection="1">
      <alignment horizontal="left"/>
      <protection hidden="1"/>
    </xf>
    <xf numFmtId="0" fontId="3" fillId="0" borderId="0" xfId="0" applyNumberFormat="1"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0" borderId="13" xfId="0" applyNumberFormat="1" applyFont="1" applyBorder="1" applyAlignment="1" applyProtection="1">
      <alignment horizontal="center"/>
      <protection hidden="1"/>
    </xf>
    <xf numFmtId="0" fontId="8" fillId="0" borderId="0" xfId="0" applyNumberFormat="1" applyFont="1" applyBorder="1" applyAlignment="1" applyProtection="1">
      <alignment horizontal="center"/>
      <protection hidden="1"/>
    </xf>
    <xf numFmtId="0" fontId="0" fillId="0" borderId="6" xfId="0" applyBorder="1" applyAlignment="1" applyProtection="1">
      <alignment horizontal="center"/>
      <protection hidden="1"/>
    </xf>
    <xf numFmtId="0" fontId="0" fillId="0" borderId="8" xfId="0" applyBorder="1" applyAlignment="1" applyProtection="1">
      <alignment horizontal="center"/>
      <protection hidden="1"/>
    </xf>
    <xf numFmtId="0" fontId="4" fillId="0" borderId="0" xfId="0" applyFont="1" applyAlignment="1" applyProtection="1">
      <alignment horizontal="center"/>
      <protection hidden="1"/>
    </xf>
    <xf numFmtId="0" fontId="3" fillId="0" borderId="9" xfId="0" applyFont="1" applyBorder="1" applyAlignment="1" applyProtection="1">
      <alignment horizontal="center"/>
      <protection hidden="1"/>
    </xf>
    <xf numFmtId="0" fontId="7" fillId="0" borderId="0" xfId="0" applyFont="1" applyAlignment="1" applyProtection="1">
      <alignment horizontal="center"/>
      <protection hidden="1"/>
    </xf>
    <xf numFmtId="0" fontId="11" fillId="0" borderId="2" xfId="0" applyFont="1" applyBorder="1" applyAlignment="1">
      <alignment horizontal="left" vertical="center" wrapText="1"/>
    </xf>
    <xf numFmtId="0" fontId="9" fillId="0" borderId="1" xfId="0" applyFont="1" applyBorder="1" applyAlignment="1" applyProtection="1">
      <alignment horizontal="left"/>
    </xf>
  </cellXfs>
  <cellStyles count="6">
    <cellStyle name="Comma" xfId="5" builtinId="3"/>
    <cellStyle name="Currency" xfId="1" builtinId="4"/>
    <cellStyle name="Normal" xfId="0" builtinId="0"/>
    <cellStyle name="Normal 2" xfId="2"/>
    <cellStyle name="Normal_2007 Rental Application in Progress With Macro Page" xfId="3"/>
    <cellStyle name="Percent" xfId="4" builtinId="5"/>
  </cellStyles>
  <dxfs count="169">
    <dxf>
      <font>
        <color theme="0"/>
      </font>
    </dxf>
    <dxf>
      <fill>
        <patternFill>
          <bgColor rgb="FF9FE6FF"/>
        </patternFill>
      </fill>
    </dxf>
    <dxf>
      <fill>
        <patternFill>
          <bgColor rgb="FF9FE6FF"/>
        </patternFill>
      </fill>
    </dxf>
    <dxf>
      <fill>
        <patternFill>
          <bgColor rgb="FF9FE6FF"/>
        </patternFill>
      </fill>
    </dxf>
    <dxf>
      <font>
        <color theme="0"/>
      </font>
    </dxf>
    <dxf>
      <fill>
        <patternFill>
          <bgColor rgb="FF9FE6FF"/>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rgb="FF9FE6FF"/>
        </patternFill>
      </fill>
    </dxf>
    <dxf>
      <font>
        <color theme="0"/>
      </font>
    </dxf>
    <dxf>
      <fill>
        <patternFill>
          <bgColor rgb="FFA3E0FF"/>
        </patternFill>
      </fill>
    </dxf>
    <dxf>
      <font>
        <color theme="0"/>
      </font>
    </dxf>
    <dxf>
      <font>
        <color theme="0"/>
      </font>
    </dxf>
    <dxf>
      <font>
        <color theme="0"/>
      </font>
    </dxf>
    <dxf>
      <fill>
        <patternFill>
          <bgColor rgb="FF9FE6FF"/>
        </patternFill>
      </fill>
    </dxf>
    <dxf>
      <font>
        <color auto="1"/>
      </font>
      <fill>
        <patternFill>
          <bgColor rgb="FF9FE6FF"/>
        </patternFill>
      </fill>
    </dxf>
    <dxf>
      <font>
        <color theme="0"/>
      </font>
    </dxf>
    <dxf>
      <font>
        <color theme="0"/>
      </font>
    </dxf>
    <dxf>
      <fill>
        <patternFill>
          <fgColor rgb="FF9FE6FF"/>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ont>
        <color theme="0"/>
      </font>
    </dxf>
    <dxf>
      <font>
        <color theme="0"/>
      </font>
    </dxf>
    <dxf>
      <fill>
        <patternFill>
          <bgColor rgb="FFA3E0FF"/>
        </patternFill>
      </fill>
    </dxf>
    <dxf>
      <fill>
        <patternFill>
          <bgColor rgb="FF9FE6FF"/>
        </patternFill>
      </fill>
    </dxf>
  </dxfs>
  <tableStyles count="0" defaultTableStyle="TableStyleMedium9" defaultPivotStyle="PivotStyleLight16"/>
  <colors>
    <mruColors>
      <color rgb="FFFFCCCC"/>
      <color rgb="FF9FE6FF"/>
      <color rgb="FF9FE6F0"/>
      <color rgb="FF9FFFFF"/>
      <color rgb="FFE5E6BC"/>
      <color rgb="FFFFFFCC"/>
      <color rgb="FFA3E0FF"/>
      <color rgb="FFC1E0FF"/>
      <color rgb="FFB3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7</xdr:row>
      <xdr:rowOff>0</xdr:rowOff>
    </xdr:from>
    <xdr:to>
      <xdr:col>10</xdr:col>
      <xdr:colOff>28575</xdr:colOff>
      <xdr:row>8</xdr:row>
      <xdr:rowOff>655154</xdr:rowOff>
    </xdr:to>
    <xdr:sp macro="" textlink="">
      <xdr:nvSpPr>
        <xdr:cNvPr id="5121" name="Rectangle 1"/>
        <xdr:cNvSpPr>
          <a:spLocks noChangeArrowheads="1"/>
        </xdr:cNvSpPr>
      </xdr:nvSpPr>
      <xdr:spPr bwMode="auto">
        <a:xfrm>
          <a:off x="3333750" y="1676400"/>
          <a:ext cx="2038350" cy="838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Y162"/>
  <sheetViews>
    <sheetView showGridLines="0" zoomScale="115" zoomScaleNormal="115" zoomScaleSheetLayoutView="100" zoomScalePageLayoutView="85" workbookViewId="0">
      <selection activeCell="H23" sqref="H23"/>
    </sheetView>
  </sheetViews>
  <sheetFormatPr defaultColWidth="9.140625" defaultRowHeight="15"/>
  <cols>
    <col min="1" max="1" width="5" style="122" customWidth="1"/>
    <col min="2" max="4" width="18.7109375" style="2" customWidth="1"/>
    <col min="5" max="5" width="0.5703125" style="2" customWidth="1"/>
    <col min="6" max="6" width="19.42578125" style="8" customWidth="1"/>
    <col min="7" max="7" width="0.7109375" style="2" customWidth="1"/>
    <col min="8" max="8" width="15.5703125" style="8" customWidth="1"/>
    <col min="9" max="9" width="0.7109375" style="2" customWidth="1"/>
    <col min="10" max="10" width="15.5703125" style="8" customWidth="1"/>
    <col min="11" max="11" width="0.7109375" style="2" customWidth="1"/>
    <col min="12" max="12" width="17" style="8" customWidth="1"/>
    <col min="13" max="13" width="0.7109375" style="2" customWidth="1"/>
    <col min="14" max="14" width="16.42578125" style="8" customWidth="1"/>
    <col min="15" max="15" width="0.7109375" style="2" customWidth="1"/>
    <col min="16" max="16" width="15.5703125" style="8" customWidth="1"/>
    <col min="17" max="17" width="13.42578125" style="2" bestFit="1" customWidth="1"/>
    <col min="18" max="24" width="9.140625" style="2"/>
    <col min="25" max="25" width="10.5703125" style="2" bestFit="1" customWidth="1"/>
    <col min="26" max="16384" width="9.140625" style="2"/>
  </cols>
  <sheetData>
    <row r="1" spans="1:16" ht="2.25" customHeight="1">
      <c r="A1" s="445"/>
      <c r="B1" s="430"/>
      <c r="C1" s="430"/>
      <c r="D1" s="430"/>
      <c r="E1" s="430"/>
      <c r="F1" s="446"/>
      <c r="G1" s="430"/>
      <c r="H1" s="446"/>
      <c r="I1" s="430"/>
      <c r="J1" s="446"/>
      <c r="K1" s="430"/>
      <c r="L1" s="446"/>
      <c r="M1" s="430"/>
      <c r="N1" s="446"/>
      <c r="O1" s="430"/>
      <c r="P1" s="447"/>
    </row>
    <row r="2" spans="1:16" ht="18">
      <c r="A2" s="485" t="s">
        <v>197</v>
      </c>
      <c r="B2" s="486"/>
      <c r="C2" s="486"/>
      <c r="D2" s="486"/>
      <c r="E2" s="486"/>
      <c r="F2" s="486"/>
      <c r="G2" s="486"/>
      <c r="H2" s="486"/>
      <c r="I2" s="430"/>
      <c r="J2" s="446"/>
      <c r="K2" s="430"/>
      <c r="L2" s="446"/>
      <c r="M2" s="430"/>
      <c r="N2" s="446"/>
      <c r="O2" s="430"/>
      <c r="P2" s="447"/>
    </row>
    <row r="3" spans="1:16" ht="2.25" customHeight="1">
      <c r="A3" s="449"/>
      <c r="B3" s="5"/>
      <c r="C3" s="5"/>
      <c r="D3" s="5"/>
      <c r="E3" s="5"/>
      <c r="F3" s="174"/>
      <c r="G3" s="5"/>
      <c r="H3" s="174"/>
      <c r="I3" s="5"/>
      <c r="J3" s="174"/>
      <c r="K3" s="5"/>
      <c r="L3" s="174"/>
      <c r="M3" s="5"/>
      <c r="N3" s="174"/>
      <c r="O3" s="5"/>
      <c r="P3" s="448"/>
    </row>
    <row r="4" spans="1:16" ht="15.75">
      <c r="A4" s="449"/>
      <c r="B4" s="438" t="s">
        <v>36</v>
      </c>
      <c r="C4" s="490"/>
      <c r="D4" s="490"/>
      <c r="E4" s="490"/>
      <c r="F4" s="490"/>
      <c r="G4" s="490"/>
      <c r="H4" s="490"/>
      <c r="I4" s="439"/>
      <c r="J4" s="440"/>
      <c r="K4" s="165"/>
      <c r="L4" s="441" t="s">
        <v>348</v>
      </c>
      <c r="M4" s="165"/>
      <c r="N4" s="498"/>
      <c r="O4" s="498"/>
      <c r="P4" s="499"/>
    </row>
    <row r="5" spans="1:16" ht="3.75" customHeight="1">
      <c r="A5" s="449"/>
      <c r="B5" s="438"/>
      <c r="C5" s="439"/>
      <c r="D5" s="166"/>
      <c r="E5" s="166"/>
      <c r="F5" s="166"/>
      <c r="G5" s="166"/>
      <c r="H5" s="166"/>
      <c r="I5" s="439"/>
      <c r="J5" s="440"/>
      <c r="K5" s="165"/>
      <c r="L5" s="441"/>
      <c r="M5" s="165"/>
      <c r="N5" s="166"/>
      <c r="O5" s="166"/>
      <c r="P5" s="450"/>
    </row>
    <row r="6" spans="1:16" ht="15.75">
      <c r="A6" s="449"/>
      <c r="B6" s="438" t="s">
        <v>188</v>
      </c>
      <c r="C6" s="478"/>
      <c r="D6" s="478"/>
      <c r="E6" s="478"/>
      <c r="F6" s="478"/>
      <c r="G6" s="478"/>
      <c r="H6" s="478"/>
      <c r="I6" s="439"/>
      <c r="J6" s="440"/>
      <c r="K6" s="439"/>
      <c r="L6" s="438" t="s">
        <v>306</v>
      </c>
      <c r="M6" s="439"/>
      <c r="N6" s="494"/>
      <c r="O6" s="494"/>
      <c r="P6" s="495"/>
    </row>
    <row r="7" spans="1:16" ht="3.75" customHeight="1">
      <c r="A7" s="449"/>
      <c r="B7" s="438"/>
      <c r="C7" s="146"/>
      <c r="D7" s="146"/>
      <c r="E7" s="146"/>
      <c r="F7" s="146"/>
      <c r="G7" s="146"/>
      <c r="H7" s="146"/>
      <c r="I7" s="5"/>
      <c r="J7" s="174"/>
      <c r="K7" s="5"/>
      <c r="L7" s="371"/>
      <c r="M7" s="5"/>
      <c r="N7" s="174"/>
      <c r="O7" s="5"/>
      <c r="P7" s="448"/>
    </row>
    <row r="8" spans="1:16" ht="15.75">
      <c r="A8" s="449"/>
      <c r="B8" s="438" t="s">
        <v>189</v>
      </c>
      <c r="C8" s="478"/>
      <c r="D8" s="478"/>
      <c r="E8" s="478"/>
      <c r="F8" s="478"/>
      <c r="G8" s="478"/>
      <c r="H8" s="478"/>
      <c r="I8" s="5"/>
      <c r="J8" s="442"/>
      <c r="K8" s="429"/>
      <c r="L8" s="443" t="s">
        <v>349</v>
      </c>
      <c r="M8" s="429"/>
      <c r="N8" s="498"/>
      <c r="O8" s="498"/>
      <c r="P8" s="499"/>
    </row>
    <row r="9" spans="1:16" ht="3.75" customHeight="1">
      <c r="A9" s="449"/>
      <c r="B9" s="438"/>
      <c r="C9" s="146"/>
      <c r="D9" s="146"/>
      <c r="E9" s="146"/>
      <c r="F9" s="146"/>
      <c r="G9" s="146"/>
      <c r="H9" s="146"/>
      <c r="I9" s="5"/>
      <c r="J9" s="174"/>
      <c r="K9" s="5"/>
      <c r="L9" s="371"/>
      <c r="M9" s="5"/>
      <c r="N9" s="174"/>
      <c r="O9" s="5"/>
      <c r="P9" s="448"/>
    </row>
    <row r="10" spans="1:16" ht="15.75">
      <c r="A10" s="449"/>
      <c r="B10" s="438" t="s">
        <v>190</v>
      </c>
      <c r="C10" s="478"/>
      <c r="D10" s="478"/>
      <c r="E10" s="478"/>
      <c r="F10" s="478"/>
      <c r="G10" s="478"/>
      <c r="H10" s="478"/>
      <c r="I10" s="5"/>
      <c r="J10" s="371"/>
      <c r="K10" s="5"/>
      <c r="L10" s="443" t="s">
        <v>360</v>
      </c>
      <c r="M10" s="429"/>
      <c r="N10" s="494"/>
      <c r="O10" s="494"/>
      <c r="P10" s="495"/>
    </row>
    <row r="11" spans="1:16">
      <c r="A11" s="449"/>
      <c r="B11" s="444"/>
      <c r="C11" s="141"/>
      <c r="D11" s="142"/>
      <c r="E11" s="142"/>
      <c r="F11" s="142"/>
      <c r="G11" s="142"/>
      <c r="H11" s="142"/>
      <c r="I11" s="5"/>
      <c r="J11" s="174"/>
      <c r="K11" s="5"/>
      <c r="L11" s="371"/>
      <c r="M11" s="5"/>
      <c r="N11" s="174"/>
      <c r="O11" s="5"/>
      <c r="P11" s="448"/>
    </row>
    <row r="12" spans="1:16" s="111" customFormat="1" ht="3.75" customHeight="1">
      <c r="A12" s="452"/>
      <c r="B12" s="118"/>
      <c r="C12" s="118"/>
      <c r="D12" s="456"/>
      <c r="E12" s="118"/>
      <c r="F12" s="453"/>
      <c r="G12" s="118"/>
      <c r="H12" s="457"/>
      <c r="I12" s="118"/>
      <c r="J12" s="458"/>
      <c r="K12" s="458"/>
      <c r="L12" s="458"/>
      <c r="M12" s="118"/>
      <c r="N12" s="118"/>
      <c r="O12" s="118"/>
      <c r="P12" s="459"/>
    </row>
    <row r="13" spans="1:16" s="111" customFormat="1" ht="3.75" customHeight="1">
      <c r="A13" s="445"/>
      <c r="B13" s="454"/>
      <c r="C13" s="454"/>
      <c r="D13" s="471"/>
      <c r="E13" s="454"/>
      <c r="F13" s="455"/>
      <c r="G13" s="454"/>
      <c r="H13" s="472"/>
      <c r="I13" s="454"/>
      <c r="J13" s="473"/>
      <c r="K13" s="473"/>
      <c r="L13" s="473"/>
      <c r="M13" s="454"/>
      <c r="N13" s="454"/>
      <c r="O13" s="454"/>
      <c r="P13" s="460"/>
    </row>
    <row r="14" spans="1:16" s="111" customFormat="1" ht="15.75" customHeight="1">
      <c r="A14" s="449" t="s">
        <v>354</v>
      </c>
      <c r="B14" s="315" t="s">
        <v>205</v>
      </c>
      <c r="C14" s="173"/>
      <c r="D14" s="173"/>
      <c r="E14" s="115"/>
      <c r="F14" s="116"/>
      <c r="G14" s="115"/>
      <c r="H14" s="116"/>
      <c r="I14" s="115"/>
      <c r="J14" s="116"/>
      <c r="K14" s="115"/>
      <c r="L14" s="116"/>
      <c r="M14" s="147"/>
      <c r="N14" s="116"/>
      <c r="O14" s="115"/>
      <c r="P14" s="451"/>
    </row>
    <row r="15" spans="1:16" ht="15.75" customHeight="1">
      <c r="A15" s="449"/>
      <c r="B15" s="388" t="s">
        <v>196</v>
      </c>
      <c r="C15" s="388"/>
      <c r="D15" s="388"/>
      <c r="E15" s="389"/>
      <c r="F15" s="390"/>
      <c r="G15" s="389"/>
      <c r="H15" s="390"/>
      <c r="I15" s="5"/>
      <c r="J15" s="174"/>
      <c r="K15" s="5"/>
      <c r="L15" s="174"/>
      <c r="M15" s="391"/>
      <c r="N15" s="5"/>
      <c r="O15" s="5"/>
      <c r="P15" s="461"/>
    </row>
    <row r="16" spans="1:16" ht="8.25" customHeight="1">
      <c r="A16" s="449"/>
      <c r="B16" s="5"/>
      <c r="C16" s="173"/>
      <c r="D16" s="5"/>
      <c r="E16" s="5"/>
      <c r="F16" s="174"/>
      <c r="G16" s="5"/>
      <c r="H16" s="174"/>
      <c r="I16" s="5"/>
      <c r="J16" s="174"/>
      <c r="K16" s="5"/>
      <c r="L16" s="174"/>
      <c r="M16" s="391"/>
      <c r="N16" s="5"/>
      <c r="O16" s="5"/>
      <c r="P16" s="461"/>
    </row>
    <row r="17" spans="1:16" ht="15.75" customHeight="1">
      <c r="A17" s="462"/>
      <c r="B17" s="435"/>
      <c r="C17" s="315" t="s">
        <v>191</v>
      </c>
      <c r="D17" s="115"/>
      <c r="E17" s="115"/>
      <c r="F17" s="116"/>
      <c r="G17" s="5"/>
      <c r="H17" s="174"/>
      <c r="I17" s="5"/>
      <c r="J17" s="371"/>
      <c r="K17" s="5"/>
      <c r="L17" s="174"/>
      <c r="M17" s="391"/>
      <c r="N17" s="5"/>
      <c r="O17" s="5"/>
      <c r="P17" s="461"/>
    </row>
    <row r="18" spans="1:16" ht="3.75" customHeight="1">
      <c r="A18" s="449"/>
      <c r="B18" s="385"/>
      <c r="C18" s="115"/>
      <c r="D18" s="115"/>
      <c r="E18" s="115"/>
      <c r="F18" s="116"/>
      <c r="G18" s="5"/>
      <c r="H18" s="174"/>
      <c r="I18" s="5"/>
      <c r="J18" s="174"/>
      <c r="K18" s="5"/>
      <c r="L18" s="174"/>
      <c r="M18" s="391"/>
      <c r="N18" s="5"/>
      <c r="O18" s="5"/>
      <c r="P18" s="461"/>
    </row>
    <row r="19" spans="1:16" ht="15.75" customHeight="1">
      <c r="A19" s="462"/>
      <c r="B19" s="435"/>
      <c r="C19" s="145" t="s">
        <v>192</v>
      </c>
      <c r="D19" s="115"/>
      <c r="E19" s="115"/>
      <c r="F19" s="116"/>
      <c r="G19" s="5"/>
      <c r="H19" s="174"/>
      <c r="I19" s="5"/>
      <c r="J19" s="174"/>
      <c r="K19" s="5"/>
      <c r="L19" s="174"/>
      <c r="M19" s="5"/>
      <c r="N19" s="174"/>
      <c r="O19" s="5"/>
      <c r="P19" s="448"/>
    </row>
    <row r="20" spans="1:16" ht="3.75" customHeight="1">
      <c r="A20" s="449"/>
      <c r="B20" s="385"/>
      <c r="C20" s="115"/>
      <c r="D20" s="115"/>
      <c r="E20" s="115"/>
      <c r="F20" s="116"/>
      <c r="G20" s="5"/>
      <c r="H20" s="174"/>
      <c r="I20" s="5"/>
      <c r="J20" s="174"/>
      <c r="K20" s="5"/>
      <c r="L20" s="174"/>
      <c r="M20" s="5"/>
      <c r="N20" s="174"/>
      <c r="O20" s="5"/>
      <c r="P20" s="448"/>
    </row>
    <row r="21" spans="1:16" ht="15.75" customHeight="1">
      <c r="A21" s="449"/>
      <c r="B21" s="435"/>
      <c r="C21" s="145" t="s">
        <v>350</v>
      </c>
      <c r="D21" s="115"/>
      <c r="E21" s="115"/>
      <c r="F21" s="116"/>
      <c r="G21" s="5"/>
      <c r="H21" s="174"/>
      <c r="I21" s="5"/>
      <c r="J21" s="174"/>
      <c r="K21" s="5"/>
      <c r="L21" s="174"/>
      <c r="M21" s="5"/>
      <c r="N21" s="174"/>
      <c r="O21" s="5"/>
      <c r="P21" s="448"/>
    </row>
    <row r="22" spans="1:16" ht="3.75" customHeight="1">
      <c r="A22" s="449"/>
      <c r="B22" s="5"/>
      <c r="C22" s="145"/>
      <c r="D22" s="115"/>
      <c r="E22" s="115"/>
      <c r="F22" s="116"/>
      <c r="G22" s="5"/>
      <c r="H22" s="174"/>
      <c r="I22" s="5"/>
      <c r="J22" s="174"/>
      <c r="K22" s="5"/>
      <c r="L22" s="174"/>
      <c r="M22" s="5"/>
      <c r="N22" s="174"/>
      <c r="O22" s="5"/>
      <c r="P22" s="448"/>
    </row>
    <row r="23" spans="1:16" ht="15.75" customHeight="1">
      <c r="A23" s="449"/>
      <c r="B23" s="5"/>
      <c r="C23" s="435"/>
      <c r="D23" s="145" t="s">
        <v>193</v>
      </c>
      <c r="E23" s="115"/>
      <c r="F23" s="116"/>
      <c r="G23" s="5"/>
      <c r="H23" s="174"/>
      <c r="I23" s="5"/>
      <c r="J23" s="174"/>
      <c r="K23" s="5"/>
      <c r="L23" s="174"/>
      <c r="M23" s="5"/>
      <c r="N23" s="174"/>
      <c r="O23" s="5"/>
      <c r="P23" s="448"/>
    </row>
    <row r="24" spans="1:16" ht="3.6" customHeight="1">
      <c r="A24" s="449"/>
      <c r="B24" s="5"/>
      <c r="C24" s="4"/>
      <c r="D24" s="145"/>
      <c r="E24" s="115"/>
      <c r="F24" s="116"/>
      <c r="G24" s="5"/>
      <c r="H24" s="174"/>
      <c r="I24" s="5"/>
      <c r="J24" s="174"/>
      <c r="K24" s="5"/>
      <c r="L24" s="174"/>
      <c r="M24" s="5"/>
      <c r="N24" s="174"/>
      <c r="O24" s="5"/>
      <c r="P24" s="448"/>
    </row>
    <row r="25" spans="1:16" ht="15.75" customHeight="1">
      <c r="A25" s="449"/>
      <c r="B25" s="5"/>
      <c r="C25" s="435"/>
      <c r="D25" s="145" t="s">
        <v>203</v>
      </c>
      <c r="E25" s="115"/>
      <c r="F25" s="116"/>
      <c r="G25" s="5"/>
      <c r="H25" s="174"/>
      <c r="I25" s="5"/>
      <c r="J25" s="174"/>
      <c r="K25" s="5"/>
      <c r="L25" s="174"/>
      <c r="M25" s="5"/>
      <c r="N25" s="174"/>
      <c r="O25" s="5"/>
      <c r="P25" s="448"/>
    </row>
    <row r="26" spans="1:16" ht="3.75" customHeight="1">
      <c r="A26" s="449"/>
      <c r="B26" s="5"/>
      <c r="C26" s="385"/>
      <c r="D26" s="145"/>
      <c r="E26" s="115"/>
      <c r="F26" s="116"/>
      <c r="G26" s="5"/>
      <c r="H26" s="174"/>
      <c r="I26" s="5"/>
      <c r="J26" s="174"/>
      <c r="K26" s="5"/>
      <c r="L26" s="174"/>
      <c r="M26" s="5"/>
      <c r="N26" s="174"/>
      <c r="O26" s="5"/>
      <c r="P26" s="448"/>
    </row>
    <row r="27" spans="1:16" ht="15.75" customHeight="1">
      <c r="A27" s="449"/>
      <c r="B27" s="5"/>
      <c r="C27" s="435"/>
      <c r="D27" s="145" t="s">
        <v>351</v>
      </c>
      <c r="E27" s="115"/>
      <c r="F27" s="116"/>
      <c r="G27" s="5"/>
      <c r="H27" s="174"/>
      <c r="I27" s="5"/>
      <c r="J27" s="174"/>
      <c r="K27" s="5"/>
      <c r="L27" s="174"/>
      <c r="M27" s="5"/>
      <c r="N27" s="174"/>
      <c r="O27" s="5"/>
      <c r="P27" s="448"/>
    </row>
    <row r="28" spans="1:16" ht="3.75" customHeight="1">
      <c r="A28" s="449"/>
      <c r="B28" s="5"/>
      <c r="C28" s="385"/>
      <c r="D28" s="145"/>
      <c r="E28" s="115"/>
      <c r="F28" s="116"/>
      <c r="G28" s="5"/>
      <c r="H28" s="174"/>
      <c r="I28" s="5"/>
      <c r="J28" s="174"/>
      <c r="K28" s="5"/>
      <c r="L28" s="174"/>
      <c r="M28" s="5"/>
      <c r="N28" s="174"/>
      <c r="O28" s="5"/>
      <c r="P28" s="448"/>
    </row>
    <row r="29" spans="1:16" ht="15.75" customHeight="1">
      <c r="A29" s="449"/>
      <c r="B29" s="5"/>
      <c r="C29" s="435"/>
      <c r="D29" s="145" t="s">
        <v>194</v>
      </c>
      <c r="E29" s="115"/>
      <c r="F29" s="116"/>
      <c r="G29" s="5"/>
      <c r="H29" s="5"/>
      <c r="I29" s="5"/>
      <c r="J29" s="435"/>
      <c r="K29" s="5"/>
      <c r="L29" s="436" t="s">
        <v>204</v>
      </c>
      <c r="M29" s="5"/>
      <c r="N29" s="174"/>
      <c r="O29" s="5"/>
      <c r="P29" s="448"/>
    </row>
    <row r="30" spans="1:16" customFormat="1" ht="3.6" customHeight="1">
      <c r="A30" s="463"/>
      <c r="B30" s="4"/>
      <c r="C30" s="4"/>
      <c r="D30" s="4"/>
      <c r="E30" s="4"/>
      <c r="F30" s="4"/>
      <c r="G30" s="4"/>
      <c r="H30" s="174"/>
      <c r="I30" s="5"/>
      <c r="J30" s="4"/>
      <c r="K30" s="4"/>
      <c r="L30" s="437"/>
      <c r="M30" s="4"/>
      <c r="N30" s="4"/>
      <c r="O30" s="4"/>
      <c r="P30" s="464"/>
    </row>
    <row r="31" spans="1:16" ht="15.75">
      <c r="A31" s="449"/>
      <c r="B31" s="5"/>
      <c r="C31" s="435"/>
      <c r="D31" s="145" t="s">
        <v>315</v>
      </c>
      <c r="E31" s="115"/>
      <c r="F31" s="116"/>
      <c r="G31" s="5"/>
      <c r="H31" s="5"/>
      <c r="I31" s="5"/>
      <c r="J31" s="435"/>
      <c r="K31" s="5"/>
      <c r="L31" s="436" t="s">
        <v>316</v>
      </c>
      <c r="M31" s="5"/>
      <c r="N31" s="174"/>
      <c r="O31" s="5"/>
      <c r="P31" s="448"/>
    </row>
    <row r="32" spans="1:16" ht="3.75" customHeight="1">
      <c r="A32" s="449"/>
      <c r="B32" s="5"/>
      <c r="C32" s="385"/>
      <c r="D32" s="145"/>
      <c r="E32" s="115"/>
      <c r="F32" s="116"/>
      <c r="G32" s="5"/>
      <c r="H32" s="5"/>
      <c r="I32" s="5"/>
      <c r="J32" s="234"/>
      <c r="K32" s="5"/>
      <c r="L32" s="436"/>
      <c r="M32" s="5"/>
      <c r="N32" s="174"/>
      <c r="O32" s="5"/>
      <c r="P32" s="448"/>
    </row>
    <row r="33" spans="1:16" ht="15.75">
      <c r="A33" s="449"/>
      <c r="B33" s="5"/>
      <c r="C33" s="435"/>
      <c r="D33" s="145" t="s">
        <v>195</v>
      </c>
      <c r="E33" s="115"/>
      <c r="F33" s="116"/>
      <c r="G33" s="5"/>
      <c r="H33" s="5"/>
      <c r="I33" s="5"/>
      <c r="J33" s="435"/>
      <c r="K33" s="5"/>
      <c r="L33" s="436" t="s">
        <v>337</v>
      </c>
      <c r="M33" s="5"/>
      <c r="N33" s="174"/>
      <c r="O33" s="5"/>
      <c r="P33" s="448"/>
    </row>
    <row r="34" spans="1:16" ht="3.75" customHeight="1">
      <c r="A34" s="449"/>
      <c r="B34" s="5"/>
      <c r="C34" s="385"/>
      <c r="D34" s="145"/>
      <c r="E34" s="115"/>
      <c r="F34" s="116"/>
      <c r="G34" s="5"/>
      <c r="H34" s="5"/>
      <c r="I34" s="5"/>
      <c r="J34" s="174"/>
      <c r="K34" s="5"/>
      <c r="L34" s="436"/>
      <c r="M34" s="5"/>
      <c r="N34" s="174"/>
      <c r="O34" s="5"/>
      <c r="P34" s="448"/>
    </row>
    <row r="35" spans="1:16" ht="15.75">
      <c r="A35" s="449"/>
      <c r="B35" s="5"/>
      <c r="C35" s="435"/>
      <c r="D35" s="145" t="s">
        <v>319</v>
      </c>
      <c r="E35" s="115"/>
      <c r="F35" s="116"/>
      <c r="G35" s="5"/>
      <c r="H35" s="5"/>
      <c r="I35" s="5"/>
      <c r="J35" s="174"/>
      <c r="K35" s="5"/>
      <c r="L35" s="436"/>
      <c r="M35" s="5"/>
      <c r="N35" s="174"/>
      <c r="O35" s="5"/>
      <c r="P35" s="448"/>
    </row>
    <row r="36" spans="1:16" ht="3.75" customHeight="1">
      <c r="A36" s="449"/>
      <c r="B36" s="5"/>
      <c r="C36" s="385"/>
      <c r="D36" s="145"/>
      <c r="E36" s="115"/>
      <c r="F36" s="116"/>
      <c r="G36" s="5"/>
      <c r="H36" s="5"/>
      <c r="I36" s="5"/>
      <c r="J36" s="174"/>
      <c r="K36" s="5"/>
      <c r="L36" s="436"/>
      <c r="M36" s="5"/>
      <c r="N36" s="387"/>
      <c r="O36" s="387"/>
      <c r="P36" s="465"/>
    </row>
    <row r="37" spans="1:16" ht="15.75">
      <c r="A37" s="449"/>
      <c r="B37" s="5"/>
      <c r="C37" s="435"/>
      <c r="D37" s="145" t="s">
        <v>352</v>
      </c>
      <c r="E37" s="115"/>
      <c r="F37" s="116"/>
      <c r="G37" s="5"/>
      <c r="H37" s="5"/>
      <c r="I37" s="5"/>
      <c r="J37" s="435"/>
      <c r="K37" s="5"/>
      <c r="L37" s="436" t="s">
        <v>317</v>
      </c>
      <c r="M37" s="5"/>
      <c r="N37" s="174"/>
      <c r="O37" s="5"/>
      <c r="P37" s="448"/>
    </row>
    <row r="38" spans="1:16" ht="3.75" customHeight="1">
      <c r="A38" s="449"/>
      <c r="B38" s="5"/>
      <c r="C38" s="385"/>
      <c r="D38" s="145"/>
      <c r="E38" s="115"/>
      <c r="F38" s="116"/>
      <c r="G38" s="5"/>
      <c r="H38" s="5"/>
      <c r="I38" s="5"/>
      <c r="J38" s="174"/>
      <c r="K38" s="5"/>
      <c r="L38" s="436"/>
      <c r="M38" s="5"/>
      <c r="N38" s="174"/>
      <c r="O38" s="5"/>
      <c r="P38" s="448"/>
    </row>
    <row r="39" spans="1:16" ht="15.75">
      <c r="A39" s="449"/>
      <c r="B39" s="5"/>
      <c r="C39" s="385"/>
      <c r="D39" s="145"/>
      <c r="E39" s="115"/>
      <c r="F39" s="116"/>
      <c r="G39" s="5"/>
      <c r="H39" s="5"/>
      <c r="I39" s="5"/>
      <c r="J39" s="435"/>
      <c r="K39" s="5"/>
      <c r="L39" s="436" t="s">
        <v>318</v>
      </c>
      <c r="M39" s="5"/>
      <c r="N39" s="174"/>
      <c r="O39" s="5"/>
      <c r="P39" s="448"/>
    </row>
    <row r="40" spans="1:16" ht="6" customHeight="1">
      <c r="A40" s="449"/>
      <c r="B40" s="5"/>
      <c r="C40" s="385"/>
      <c r="D40" s="145"/>
      <c r="E40" s="115"/>
      <c r="F40" s="116"/>
      <c r="G40" s="5"/>
      <c r="H40" s="4"/>
      <c r="I40" s="5"/>
      <c r="J40" s="371"/>
      <c r="K40" s="5"/>
      <c r="L40" s="174"/>
      <c r="M40" s="5"/>
      <c r="N40" s="174"/>
      <c r="O40" s="5"/>
      <c r="P40" s="448"/>
    </row>
    <row r="41" spans="1:16" ht="15.75">
      <c r="A41" s="449"/>
      <c r="B41" s="5"/>
      <c r="C41" s="435"/>
      <c r="D41" s="145" t="s">
        <v>342</v>
      </c>
      <c r="E41" s="115"/>
      <c r="F41" s="116"/>
      <c r="G41" s="5"/>
      <c r="H41" s="174"/>
      <c r="I41" s="5"/>
      <c r="J41" s="174"/>
      <c r="K41" s="5"/>
      <c r="L41" s="174"/>
      <c r="M41" s="5"/>
      <c r="N41" s="174"/>
      <c r="O41" s="5"/>
      <c r="P41" s="448"/>
    </row>
    <row r="42" spans="1:16" customFormat="1" ht="5.0999999999999996" customHeight="1">
      <c r="A42" s="463"/>
      <c r="B42" s="4"/>
      <c r="C42" s="4"/>
      <c r="D42" s="4"/>
      <c r="E42" s="4"/>
      <c r="F42" s="4"/>
      <c r="G42" s="4"/>
      <c r="H42" s="4"/>
      <c r="I42" s="4"/>
      <c r="J42" s="4"/>
      <c r="K42" s="4"/>
      <c r="L42" s="4"/>
      <c r="M42" s="4"/>
      <c r="N42" s="4"/>
      <c r="O42" s="4"/>
      <c r="P42" s="464"/>
    </row>
    <row r="43" spans="1:16" ht="15.75">
      <c r="A43" s="449" t="s">
        <v>353</v>
      </c>
      <c r="B43" s="315" t="s">
        <v>205</v>
      </c>
      <c r="C43" s="173"/>
      <c r="D43" s="173"/>
      <c r="E43" s="115"/>
      <c r="F43" s="116"/>
      <c r="G43" s="115"/>
      <c r="H43" s="116"/>
      <c r="I43" s="115"/>
      <c r="J43" s="116"/>
      <c r="K43" s="115"/>
      <c r="L43" s="116"/>
      <c r="M43" s="147"/>
      <c r="N43" s="115"/>
      <c r="O43" s="115"/>
      <c r="P43" s="451"/>
    </row>
    <row r="44" spans="1:16">
      <c r="A44" s="449"/>
      <c r="B44" s="388" t="s">
        <v>206</v>
      </c>
      <c r="C44" s="5"/>
      <c r="D44" s="5"/>
      <c r="E44" s="5"/>
      <c r="F44" s="174"/>
      <c r="G44" s="5"/>
      <c r="H44" s="174"/>
      <c r="I44" s="5"/>
      <c r="J44" s="174"/>
      <c r="K44" s="5"/>
      <c r="L44" s="174"/>
      <c r="M44" s="5"/>
      <c r="N44" s="174"/>
      <c r="O44" s="5"/>
      <c r="P44" s="448"/>
    </row>
    <row r="45" spans="1:16">
      <c r="A45" s="449"/>
      <c r="B45" s="5"/>
      <c r="C45" s="5"/>
      <c r="D45" s="5"/>
      <c r="E45" s="5"/>
      <c r="F45" s="174"/>
      <c r="G45" s="5"/>
      <c r="H45" s="174"/>
      <c r="I45" s="5"/>
      <c r="J45" s="174"/>
      <c r="K45" s="5"/>
      <c r="L45" s="371"/>
      <c r="M45" s="5"/>
      <c r="N45" s="174"/>
      <c r="O45" s="5"/>
      <c r="P45" s="448"/>
    </row>
    <row r="46" spans="1:16" ht="15.75">
      <c r="A46" s="449"/>
      <c r="B46" s="435"/>
      <c r="C46" s="315" t="s">
        <v>207</v>
      </c>
      <c r="D46" s="5"/>
      <c r="E46" s="5"/>
      <c r="F46" s="174"/>
      <c r="G46" s="5"/>
      <c r="H46" s="174"/>
      <c r="I46" s="5"/>
      <c r="J46" s="174"/>
      <c r="K46" s="5"/>
      <c r="L46" s="174"/>
      <c r="M46" s="5"/>
      <c r="N46" s="174"/>
      <c r="O46" s="5"/>
      <c r="P46" s="448"/>
    </row>
    <row r="47" spans="1:16" ht="3.75" customHeight="1">
      <c r="A47" s="449"/>
      <c r="B47" s="385"/>
      <c r="C47" s="115"/>
      <c r="D47" s="5"/>
      <c r="E47" s="5"/>
      <c r="F47" s="174"/>
      <c r="G47" s="5"/>
      <c r="H47" s="479"/>
      <c r="I47" s="479"/>
      <c r="J47" s="479"/>
      <c r="K47" s="479"/>
      <c r="L47" s="479"/>
      <c r="M47" s="479"/>
      <c r="N47" s="479"/>
      <c r="O47" s="479"/>
      <c r="P47" s="493"/>
    </row>
    <row r="48" spans="1:16" ht="15.75">
      <c r="A48" s="449"/>
      <c r="B48" s="435"/>
      <c r="C48" s="145" t="s">
        <v>338</v>
      </c>
      <c r="D48" s="5"/>
      <c r="E48" s="5"/>
      <c r="F48" s="174"/>
      <c r="G48" s="5"/>
      <c r="H48" s="392"/>
      <c r="I48" s="145"/>
      <c r="J48" s="174"/>
      <c r="K48" s="145"/>
      <c r="L48" s="392"/>
      <c r="M48" s="145"/>
      <c r="N48" s="392"/>
      <c r="O48" s="145"/>
      <c r="P48" s="466"/>
    </row>
    <row r="49" spans="1:16" ht="3.75" customHeight="1">
      <c r="A49" s="449"/>
      <c r="B49" s="385"/>
      <c r="C49" s="5"/>
      <c r="D49" s="5"/>
      <c r="E49" s="5"/>
      <c r="F49" s="174"/>
      <c r="G49" s="5"/>
      <c r="H49" s="174"/>
      <c r="I49" s="5"/>
      <c r="J49" s="174"/>
      <c r="K49" s="5"/>
      <c r="L49" s="174"/>
      <c r="M49" s="5"/>
      <c r="N49" s="174"/>
      <c r="O49" s="5"/>
      <c r="P49" s="448"/>
    </row>
    <row r="50" spans="1:16" ht="15.75">
      <c r="A50" s="449"/>
      <c r="B50" s="435"/>
      <c r="C50" s="145" t="s">
        <v>339</v>
      </c>
      <c r="D50" s="5"/>
      <c r="E50" s="5"/>
      <c r="F50" s="4"/>
      <c r="G50" s="4"/>
      <c r="H50" s="4"/>
      <c r="I50" s="5"/>
      <c r="J50" s="174"/>
      <c r="K50" s="5"/>
      <c r="L50" s="174"/>
      <c r="M50" s="5"/>
      <c r="N50" s="174"/>
      <c r="O50" s="5"/>
      <c r="P50" s="448"/>
    </row>
    <row r="51" spans="1:16" ht="3.75" customHeight="1">
      <c r="A51" s="449"/>
      <c r="B51" s="385"/>
      <c r="C51" s="5"/>
      <c r="D51" s="5"/>
      <c r="E51" s="5"/>
      <c r="F51" s="174"/>
      <c r="G51" s="5"/>
      <c r="H51" s="174"/>
      <c r="I51" s="5"/>
      <c r="J51" s="174"/>
      <c r="K51" s="5"/>
      <c r="L51" s="174"/>
      <c r="M51" s="5"/>
      <c r="N51" s="174"/>
      <c r="O51" s="5"/>
      <c r="P51" s="448"/>
    </row>
    <row r="52" spans="1:16" ht="15.75">
      <c r="A52" s="449"/>
      <c r="B52" s="435"/>
      <c r="C52" s="145" t="s">
        <v>221</v>
      </c>
      <c r="D52" s="5"/>
      <c r="E52" s="5"/>
      <c r="F52" s="174"/>
      <c r="G52" s="5"/>
      <c r="H52" s="174"/>
      <c r="I52" s="5"/>
      <c r="J52" s="174"/>
      <c r="K52" s="5"/>
      <c r="L52" s="174"/>
      <c r="M52" s="5"/>
      <c r="N52" s="174"/>
      <c r="O52" s="5"/>
      <c r="P52" s="448"/>
    </row>
    <row r="53" spans="1:16" ht="3.75" customHeight="1">
      <c r="A53" s="449"/>
      <c r="B53" s="385"/>
      <c r="C53" s="5"/>
      <c r="D53" s="5"/>
      <c r="E53" s="5"/>
      <c r="F53" s="174"/>
      <c r="G53" s="5"/>
      <c r="H53" s="174"/>
      <c r="I53" s="5"/>
      <c r="J53" s="174"/>
      <c r="K53" s="5"/>
      <c r="L53" s="174"/>
      <c r="M53" s="5"/>
      <c r="N53" s="174"/>
      <c r="O53" s="5"/>
      <c r="P53" s="448"/>
    </row>
    <row r="54" spans="1:16" ht="15.75">
      <c r="A54" s="449"/>
      <c r="B54" s="435"/>
      <c r="C54" s="479" t="s">
        <v>340</v>
      </c>
      <c r="D54" s="479"/>
      <c r="E54" s="479"/>
      <c r="F54" s="479"/>
      <c r="G54" s="479"/>
      <c r="H54" s="479"/>
      <c r="I54" s="479"/>
      <c r="J54" s="479"/>
      <c r="K54" s="479"/>
      <c r="L54" s="174"/>
      <c r="M54" s="5"/>
      <c r="N54" s="174"/>
      <c r="O54" s="5"/>
      <c r="P54" s="448"/>
    </row>
    <row r="55" spans="1:16" ht="3.6" customHeight="1">
      <c r="A55" s="449"/>
      <c r="B55" s="4"/>
      <c r="C55" s="432"/>
      <c r="D55" s="432"/>
      <c r="E55" s="432"/>
      <c r="F55" s="432"/>
      <c r="G55" s="432"/>
      <c r="H55" s="432"/>
      <c r="I55" s="432"/>
      <c r="J55" s="432"/>
      <c r="K55" s="432"/>
      <c r="L55" s="174"/>
      <c r="M55" s="5"/>
      <c r="N55" s="174"/>
      <c r="O55" s="5"/>
      <c r="P55" s="448"/>
    </row>
    <row r="56" spans="1:16" ht="15.75">
      <c r="A56" s="449"/>
      <c r="B56" s="435"/>
      <c r="C56" s="145" t="s">
        <v>343</v>
      </c>
      <c r="D56" s="5"/>
      <c r="E56" s="5"/>
      <c r="F56" s="174"/>
      <c r="G56" s="5"/>
      <c r="H56" s="392"/>
      <c r="I56" s="145"/>
      <c r="J56" s="174"/>
      <c r="K56" s="145"/>
      <c r="L56" s="392"/>
      <c r="M56" s="145"/>
      <c r="N56" s="392"/>
      <c r="O56" s="145"/>
      <c r="P56" s="466"/>
    </row>
    <row r="57" spans="1:16" ht="3.75" customHeight="1">
      <c r="A57" s="449"/>
      <c r="B57" s="385"/>
      <c r="C57" s="5"/>
      <c r="D57" s="5"/>
      <c r="E57" s="5"/>
      <c r="F57" s="174"/>
      <c r="G57" s="5"/>
      <c r="H57" s="174"/>
      <c r="I57" s="5"/>
      <c r="J57" s="174"/>
      <c r="K57" s="5"/>
      <c r="L57" s="174"/>
      <c r="M57" s="5"/>
      <c r="N57" s="174"/>
      <c r="O57" s="5"/>
      <c r="P57" s="448"/>
    </row>
    <row r="58" spans="1:16" ht="15.75">
      <c r="A58" s="449"/>
      <c r="B58" s="435"/>
      <c r="C58" s="145" t="s">
        <v>357</v>
      </c>
      <c r="D58" s="5"/>
      <c r="E58" s="5"/>
      <c r="F58" s="435"/>
      <c r="G58" s="5"/>
      <c r="H58" s="393" t="s">
        <v>355</v>
      </c>
      <c r="I58" s="5"/>
      <c r="J58"/>
      <c r="K58"/>
      <c r="L58"/>
      <c r="M58" s="5"/>
      <c r="N58" s="371"/>
      <c r="O58" s="5"/>
      <c r="P58" s="448"/>
    </row>
    <row r="59" spans="1:16" ht="3.75" customHeight="1">
      <c r="A59" s="449"/>
      <c r="B59" s="385"/>
      <c r="C59" s="5"/>
      <c r="D59" s="5"/>
      <c r="E59" s="5"/>
      <c r="F59" s="174"/>
      <c r="G59" s="5"/>
      <c r="H59" s="174"/>
      <c r="I59" s="5"/>
      <c r="J59" s="174"/>
      <c r="K59" s="5"/>
      <c r="L59" s="174"/>
      <c r="M59" s="5"/>
      <c r="N59" s="174"/>
      <c r="O59" s="5"/>
      <c r="P59" s="448"/>
    </row>
    <row r="60" spans="1:16" ht="15.75">
      <c r="A60" s="449"/>
      <c r="B60" s="435"/>
      <c r="C60" s="434" t="s">
        <v>359</v>
      </c>
      <c r="D60" s="434"/>
      <c r="E60" s="434"/>
      <c r="F60" s="435"/>
      <c r="G60" s="5"/>
      <c r="H60" s="393" t="s">
        <v>355</v>
      </c>
      <c r="I60" s="434"/>
      <c r="J60" s="434"/>
      <c r="K60" s="434"/>
      <c r="L60" s="174"/>
      <c r="M60" s="5"/>
      <c r="N60" s="174"/>
      <c r="O60" s="5"/>
      <c r="P60" s="448"/>
    </row>
    <row r="61" spans="1:16" ht="3.75" customHeight="1">
      <c r="A61" s="449"/>
      <c r="B61" s="385"/>
      <c r="C61" s="5"/>
      <c r="D61" s="5"/>
      <c r="E61" s="5"/>
      <c r="F61" s="174"/>
      <c r="G61" s="5"/>
      <c r="H61" s="174"/>
      <c r="I61" s="5"/>
      <c r="J61" s="174"/>
      <c r="K61" s="5"/>
      <c r="L61" s="174"/>
      <c r="M61" s="5"/>
      <c r="N61" s="174"/>
      <c r="O61" s="5"/>
      <c r="P61" s="448"/>
    </row>
    <row r="62" spans="1:16" ht="15.75">
      <c r="A62" s="449"/>
      <c r="B62" s="435"/>
      <c r="C62" s="434" t="s">
        <v>358</v>
      </c>
      <c r="D62" s="434"/>
      <c r="E62" s="434"/>
      <c r="F62" s="435"/>
      <c r="G62" s="5"/>
      <c r="H62" s="393" t="s">
        <v>355</v>
      </c>
      <c r="I62" s="434"/>
      <c r="J62" s="434"/>
      <c r="K62" s="434"/>
      <c r="L62" s="174"/>
      <c r="M62" s="5"/>
      <c r="N62" s="174"/>
      <c r="O62" s="5"/>
      <c r="P62" s="448"/>
    </row>
    <row r="63" spans="1:16" ht="3.75" customHeight="1">
      <c r="A63" s="449"/>
      <c r="B63" s="385"/>
      <c r="C63" s="5"/>
      <c r="D63" s="5"/>
      <c r="E63" s="5"/>
      <c r="F63" s="174"/>
      <c r="G63" s="5"/>
      <c r="H63" s="174"/>
      <c r="I63" s="5"/>
      <c r="J63" s="174"/>
      <c r="K63" s="5"/>
      <c r="L63" s="174"/>
      <c r="M63" s="5"/>
      <c r="N63" s="174"/>
      <c r="O63" s="5"/>
      <c r="P63" s="448"/>
    </row>
    <row r="64" spans="1:16" ht="15.75">
      <c r="A64" s="449"/>
      <c r="B64" s="435"/>
      <c r="C64" s="479" t="s">
        <v>344</v>
      </c>
      <c r="D64" s="479"/>
      <c r="E64" s="479"/>
      <c r="F64" s="479"/>
      <c r="G64" s="479"/>
      <c r="H64" s="479"/>
      <c r="I64" s="479"/>
      <c r="J64" s="479"/>
      <c r="K64" s="479"/>
      <c r="L64" s="174"/>
      <c r="M64" s="5"/>
      <c r="N64" s="174"/>
      <c r="O64" s="5"/>
      <c r="P64" s="448"/>
    </row>
    <row r="65" spans="1:16" ht="3.75" customHeight="1">
      <c r="A65" s="449"/>
      <c r="B65" s="164"/>
      <c r="C65" s="5"/>
      <c r="D65" s="5"/>
      <c r="E65" s="5"/>
      <c r="F65" s="174"/>
      <c r="G65" s="5"/>
      <c r="H65" s="174"/>
      <c r="I65" s="5"/>
      <c r="J65" s="174"/>
      <c r="K65" s="5"/>
      <c r="L65" s="174"/>
      <c r="M65" s="5"/>
      <c r="N65" s="174"/>
      <c r="O65" s="5"/>
      <c r="P65" s="448"/>
    </row>
    <row r="66" spans="1:16" ht="15.75">
      <c r="A66" s="449"/>
      <c r="B66" s="5"/>
      <c r="C66" s="435"/>
      <c r="D66" s="392" t="s">
        <v>345</v>
      </c>
      <c r="E66" s="5"/>
      <c r="F66" s="174"/>
      <c r="G66" s="5"/>
      <c r="H66" s="174"/>
      <c r="I66" s="5"/>
      <c r="J66" s="174"/>
      <c r="K66" s="5"/>
      <c r="L66" s="174"/>
      <c r="M66" s="5"/>
      <c r="N66" s="174"/>
      <c r="O66" s="5"/>
      <c r="P66" s="448"/>
    </row>
    <row r="67" spans="1:16" ht="3.75" customHeight="1">
      <c r="A67" s="449"/>
      <c r="B67" s="5"/>
      <c r="C67" s="385"/>
      <c r="D67" s="392"/>
      <c r="E67" s="5"/>
      <c r="F67" s="174"/>
      <c r="G67" s="5"/>
      <c r="H67" s="174"/>
      <c r="I67" s="5"/>
      <c r="J67" s="174"/>
      <c r="K67" s="5"/>
      <c r="L67" s="174"/>
      <c r="M67" s="5"/>
      <c r="N67" s="174"/>
      <c r="O67" s="5"/>
      <c r="P67" s="448"/>
    </row>
    <row r="68" spans="1:16" ht="15.75">
      <c r="A68" s="449"/>
      <c r="B68" s="5"/>
      <c r="C68" s="435"/>
      <c r="D68" s="392" t="s">
        <v>346</v>
      </c>
      <c r="E68" s="5"/>
      <c r="F68" s="174"/>
      <c r="G68" s="5"/>
      <c r="H68" s="174"/>
      <c r="I68" s="5"/>
      <c r="J68" s="174"/>
      <c r="K68" s="5"/>
      <c r="L68" s="174"/>
      <c r="M68" s="5"/>
      <c r="N68" s="174"/>
      <c r="O68" s="5"/>
      <c r="P68" s="448"/>
    </row>
    <row r="69" spans="1:16" ht="3.75" customHeight="1">
      <c r="A69" s="449"/>
      <c r="B69" s="5"/>
      <c r="C69" s="385"/>
      <c r="D69" s="392"/>
      <c r="E69" s="5"/>
      <c r="F69" s="174"/>
      <c r="G69" s="5"/>
      <c r="H69" s="174"/>
      <c r="I69" s="5"/>
      <c r="J69" s="174"/>
      <c r="K69" s="5"/>
      <c r="L69" s="174"/>
      <c r="M69" s="5"/>
      <c r="N69" s="174"/>
      <c r="O69" s="5"/>
      <c r="P69" s="448"/>
    </row>
    <row r="70" spans="1:16" ht="15.75">
      <c r="A70" s="452"/>
      <c r="B70" s="467"/>
      <c r="C70" s="435"/>
      <c r="D70" s="468" t="s">
        <v>347</v>
      </c>
      <c r="E70" s="467"/>
      <c r="F70" s="469"/>
      <c r="G70" s="467"/>
      <c r="H70" s="469"/>
      <c r="I70" s="467"/>
      <c r="J70" s="469"/>
      <c r="K70" s="467"/>
      <c r="L70" s="469"/>
      <c r="M70" s="467"/>
      <c r="N70" s="469"/>
      <c r="O70" s="467"/>
      <c r="P70" s="470"/>
    </row>
    <row r="71" spans="1:16" s="170" customFormat="1" ht="31.5" customHeight="1">
      <c r="A71" s="707" t="s">
        <v>341</v>
      </c>
      <c r="B71" s="707"/>
      <c r="C71" s="707"/>
      <c r="D71" s="707"/>
      <c r="E71" s="707"/>
      <c r="F71" s="707"/>
      <c r="G71" s="707"/>
      <c r="H71" s="707"/>
      <c r="I71" s="707"/>
      <c r="J71" s="707"/>
      <c r="K71" s="707"/>
      <c r="L71" s="707"/>
      <c r="M71" s="707"/>
      <c r="N71" s="707"/>
      <c r="O71" s="707"/>
      <c r="P71" s="707"/>
    </row>
    <row r="72" spans="1:16" ht="18.75" customHeight="1" thickBot="1">
      <c r="A72" s="708"/>
      <c r="B72" s="708"/>
      <c r="C72" s="708"/>
      <c r="D72" s="708"/>
      <c r="E72" s="1"/>
      <c r="F72" s="9" t="s">
        <v>48</v>
      </c>
      <c r="G72" s="179"/>
      <c r="H72" s="9" t="s">
        <v>49</v>
      </c>
      <c r="I72" s="179"/>
      <c r="J72" s="9" t="s">
        <v>50</v>
      </c>
      <c r="K72" s="179"/>
      <c r="L72"/>
      <c r="M72"/>
      <c r="N72"/>
      <c r="O72"/>
      <c r="P72"/>
    </row>
    <row r="73" spans="1:16" ht="13.5" customHeight="1">
      <c r="A73" s="173"/>
      <c r="B73" s="5"/>
      <c r="C73" s="5"/>
      <c r="D73" s="5"/>
      <c r="E73" s="5"/>
      <c r="F73" s="474" t="s">
        <v>35</v>
      </c>
      <c r="G73" s="475"/>
      <c r="H73" s="475"/>
      <c r="I73" s="475"/>
      <c r="J73" s="476"/>
      <c r="K73" s="193"/>
      <c r="L73"/>
      <c r="M73"/>
      <c r="N73"/>
      <c r="O73"/>
      <c r="P73"/>
    </row>
    <row r="74" spans="1:16" ht="32.25" customHeight="1">
      <c r="A74" s="173"/>
      <c r="B74" s="5"/>
      <c r="C74" s="5"/>
      <c r="D74" s="5"/>
      <c r="E74" s="5"/>
      <c r="F74" s="500" t="s">
        <v>182</v>
      </c>
      <c r="G74" s="192"/>
      <c r="H74" s="491" t="s">
        <v>183</v>
      </c>
      <c r="I74" s="106"/>
      <c r="J74" s="189" t="s">
        <v>33</v>
      </c>
      <c r="K74" s="194"/>
      <c r="L74"/>
      <c r="M74"/>
      <c r="N74"/>
      <c r="O74"/>
      <c r="P74"/>
    </row>
    <row r="75" spans="1:16">
      <c r="A75" s="173"/>
      <c r="B75" s="5"/>
      <c r="C75" s="5"/>
      <c r="D75" s="5"/>
      <c r="E75" s="151"/>
      <c r="F75" s="500"/>
      <c r="G75" s="5"/>
      <c r="H75" s="491"/>
      <c r="I75" s="5"/>
      <c r="J75" s="189" t="s">
        <v>34</v>
      </c>
      <c r="K75" s="194"/>
      <c r="L75"/>
      <c r="M75"/>
      <c r="N75"/>
      <c r="O75"/>
      <c r="P75"/>
    </row>
    <row r="76" spans="1:16" ht="15" customHeight="1" thickBot="1">
      <c r="A76" s="232" t="s">
        <v>181</v>
      </c>
      <c r="B76" s="503" t="s">
        <v>208</v>
      </c>
      <c r="C76" s="504"/>
      <c r="D76" s="504"/>
      <c r="E76" s="108"/>
      <c r="F76" s="501"/>
      <c r="G76" s="1"/>
      <c r="H76" s="492"/>
      <c r="I76" s="1"/>
      <c r="J76" s="190" t="s">
        <v>35</v>
      </c>
      <c r="K76" s="195"/>
      <c r="L76"/>
      <c r="M76"/>
      <c r="N76"/>
      <c r="O76"/>
      <c r="P76"/>
    </row>
    <row r="77" spans="1:16" ht="10.5" customHeight="1">
      <c r="E77" s="3"/>
      <c r="F77" s="191"/>
      <c r="G77" s="5"/>
      <c r="H77" s="107"/>
      <c r="I77" s="5"/>
      <c r="J77" s="189"/>
      <c r="K77" s="196"/>
      <c r="L77"/>
      <c r="M77"/>
      <c r="N77"/>
      <c r="O77"/>
      <c r="P77"/>
    </row>
    <row r="78" spans="1:16" s="111" customFormat="1" ht="15" customHeight="1">
      <c r="A78" s="122">
        <v>1</v>
      </c>
      <c r="B78" s="477" t="s">
        <v>0</v>
      </c>
      <c r="C78" s="477"/>
      <c r="D78" s="477"/>
      <c r="E78" s="112"/>
      <c r="F78" s="207"/>
      <c r="G78" s="208"/>
      <c r="H78" s="209"/>
      <c r="I78" s="208"/>
      <c r="J78" s="210">
        <f t="shared" ref="J78:J89" si="0">SUM(H78+F78)</f>
        <v>0</v>
      </c>
      <c r="K78" s="211"/>
      <c r="L78"/>
      <c r="M78"/>
      <c r="N78"/>
      <c r="O78"/>
      <c r="P78"/>
    </row>
    <row r="79" spans="1:16" s="111" customFormat="1" ht="15" customHeight="1">
      <c r="A79" s="122">
        <v>2</v>
      </c>
      <c r="B79" s="477" t="s">
        <v>52</v>
      </c>
      <c r="C79" s="477"/>
      <c r="D79" s="477"/>
      <c r="E79" s="112"/>
      <c r="F79" s="207"/>
      <c r="G79" s="208"/>
      <c r="H79" s="209"/>
      <c r="I79" s="208"/>
      <c r="J79" s="210">
        <f t="shared" si="0"/>
        <v>0</v>
      </c>
      <c r="K79" s="211"/>
      <c r="L79"/>
      <c r="M79"/>
      <c r="N79"/>
      <c r="O79"/>
      <c r="P79"/>
    </row>
    <row r="80" spans="1:16" s="111" customFormat="1" ht="15" customHeight="1">
      <c r="A80" s="122">
        <v>3</v>
      </c>
      <c r="B80" s="477" t="s">
        <v>1</v>
      </c>
      <c r="C80" s="477"/>
      <c r="D80" s="477"/>
      <c r="E80" s="112"/>
      <c r="F80" s="207"/>
      <c r="G80" s="208"/>
      <c r="H80" s="209"/>
      <c r="I80" s="208"/>
      <c r="J80" s="210">
        <f t="shared" si="0"/>
        <v>0</v>
      </c>
      <c r="K80" s="211"/>
      <c r="L80"/>
      <c r="M80"/>
      <c r="N80"/>
      <c r="O80"/>
      <c r="P80"/>
    </row>
    <row r="81" spans="1:25" s="111" customFormat="1" ht="15" customHeight="1">
      <c r="A81" s="122">
        <v>4</v>
      </c>
      <c r="B81" s="477" t="s">
        <v>2</v>
      </c>
      <c r="C81" s="477"/>
      <c r="D81" s="477"/>
      <c r="E81" s="112"/>
      <c r="F81" s="207"/>
      <c r="G81" s="208"/>
      <c r="H81" s="209"/>
      <c r="I81" s="208"/>
      <c r="J81" s="210">
        <f t="shared" si="0"/>
        <v>0</v>
      </c>
      <c r="K81" s="211"/>
      <c r="L81"/>
      <c r="M81"/>
      <c r="N81"/>
      <c r="O81"/>
      <c r="P81"/>
    </row>
    <row r="82" spans="1:25" s="111" customFormat="1" ht="15" customHeight="1">
      <c r="A82" s="122">
        <v>5</v>
      </c>
      <c r="B82" s="477" t="s">
        <v>3</v>
      </c>
      <c r="C82" s="477"/>
      <c r="D82" s="477"/>
      <c r="E82" s="112"/>
      <c r="F82" s="207"/>
      <c r="G82" s="208"/>
      <c r="H82" s="209"/>
      <c r="I82" s="208"/>
      <c r="J82" s="210">
        <f t="shared" si="0"/>
        <v>0</v>
      </c>
      <c r="K82" s="211"/>
      <c r="L82"/>
      <c r="M82"/>
      <c r="N82"/>
      <c r="O82"/>
      <c r="P82"/>
    </row>
    <row r="83" spans="1:25" s="111" customFormat="1" ht="15" customHeight="1">
      <c r="A83" s="122">
        <v>6</v>
      </c>
      <c r="B83" s="477" t="s">
        <v>4</v>
      </c>
      <c r="C83" s="477"/>
      <c r="D83" s="477"/>
      <c r="E83" s="112"/>
      <c r="F83" s="207"/>
      <c r="G83" s="208"/>
      <c r="H83" s="209"/>
      <c r="I83" s="208"/>
      <c r="J83" s="210">
        <f t="shared" si="0"/>
        <v>0</v>
      </c>
      <c r="K83" s="211"/>
      <c r="L83"/>
      <c r="M83"/>
      <c r="N83"/>
      <c r="O83"/>
      <c r="P83"/>
    </row>
    <row r="84" spans="1:25" s="111" customFormat="1" ht="15" customHeight="1">
      <c r="A84" s="122">
        <v>7</v>
      </c>
      <c r="B84" s="477" t="s">
        <v>5</v>
      </c>
      <c r="C84" s="477"/>
      <c r="D84" s="477"/>
      <c r="E84" s="112"/>
      <c r="F84" s="207"/>
      <c r="G84" s="208"/>
      <c r="H84" s="209"/>
      <c r="I84" s="208"/>
      <c r="J84" s="210">
        <f t="shared" si="0"/>
        <v>0</v>
      </c>
      <c r="K84" s="211"/>
      <c r="L84"/>
      <c r="M84"/>
      <c r="N84"/>
      <c r="O84"/>
      <c r="P84"/>
    </row>
    <row r="85" spans="1:25" s="111" customFormat="1" ht="15" customHeight="1">
      <c r="A85" s="122">
        <v>8</v>
      </c>
      <c r="B85" s="149"/>
      <c r="C85" s="149"/>
      <c r="D85" s="149" t="s">
        <v>184</v>
      </c>
      <c r="E85" s="112"/>
      <c r="F85" s="207"/>
      <c r="G85" s="208"/>
      <c r="H85" s="209"/>
      <c r="I85" s="208"/>
      <c r="J85" s="210">
        <f t="shared" si="0"/>
        <v>0</v>
      </c>
      <c r="K85" s="211"/>
      <c r="L85"/>
      <c r="M85"/>
      <c r="N85"/>
      <c r="O85"/>
      <c r="P85"/>
    </row>
    <row r="86" spans="1:25" s="111" customFormat="1" ht="15" customHeight="1">
      <c r="A86" s="122">
        <v>9</v>
      </c>
      <c r="B86" s="149"/>
      <c r="C86" s="149"/>
      <c r="D86" s="149" t="s">
        <v>185</v>
      </c>
      <c r="E86" s="112"/>
      <c r="F86" s="207"/>
      <c r="G86" s="208"/>
      <c r="H86" s="209"/>
      <c r="I86" s="208"/>
      <c r="J86" s="210">
        <f t="shared" si="0"/>
        <v>0</v>
      </c>
      <c r="K86" s="211"/>
      <c r="L86"/>
      <c r="M86"/>
      <c r="N86"/>
      <c r="O86"/>
      <c r="P86"/>
    </row>
    <row r="87" spans="1:25" s="111" customFormat="1" ht="15" customHeight="1">
      <c r="A87" s="122">
        <v>10</v>
      </c>
      <c r="B87" s="477" t="s">
        <v>6</v>
      </c>
      <c r="C87" s="477"/>
      <c r="D87" s="477"/>
      <c r="E87" s="112"/>
      <c r="F87" s="212"/>
      <c r="G87" s="208"/>
      <c r="H87" s="213"/>
      <c r="I87" s="208"/>
      <c r="J87" s="214">
        <f t="shared" si="0"/>
        <v>0</v>
      </c>
      <c r="K87" s="211"/>
      <c r="L87"/>
      <c r="M87"/>
      <c r="N87"/>
      <c r="O87"/>
      <c r="P87"/>
    </row>
    <row r="88" spans="1:25" s="111" customFormat="1" ht="15" customHeight="1">
      <c r="A88" s="122">
        <v>11</v>
      </c>
      <c r="B88" s="477" t="s">
        <v>7</v>
      </c>
      <c r="C88" s="477"/>
      <c r="D88" s="477"/>
      <c r="E88" s="113"/>
      <c r="F88" s="207"/>
      <c r="G88" s="208"/>
      <c r="H88" s="209"/>
      <c r="I88" s="208"/>
      <c r="J88" s="210">
        <f t="shared" si="0"/>
        <v>0</v>
      </c>
      <c r="K88" s="215"/>
      <c r="L88"/>
      <c r="M88"/>
      <c r="N88"/>
      <c r="O88"/>
      <c r="P88"/>
      <c r="Y88" s="322"/>
    </row>
    <row r="89" spans="1:25" s="111" customFormat="1" ht="15" customHeight="1" thickBot="1">
      <c r="A89" s="122">
        <v>12</v>
      </c>
      <c r="B89" s="489" t="s">
        <v>180</v>
      </c>
      <c r="C89" s="489"/>
      <c r="D89" s="489"/>
      <c r="E89" s="117"/>
      <c r="F89" s="216"/>
      <c r="G89" s="208"/>
      <c r="H89" s="217"/>
      <c r="I89" s="208"/>
      <c r="J89" s="218">
        <f t="shared" si="0"/>
        <v>0</v>
      </c>
      <c r="K89" s="215"/>
      <c r="L89"/>
      <c r="M89"/>
      <c r="N89"/>
      <c r="O89"/>
      <c r="P89"/>
    </row>
    <row r="90" spans="1:25" s="111" customFormat="1" ht="15" customHeight="1">
      <c r="A90" s="122">
        <v>13</v>
      </c>
      <c r="B90" s="487" t="s">
        <v>213</v>
      </c>
      <c r="C90" s="487"/>
      <c r="D90" s="487"/>
      <c r="E90" s="358"/>
      <c r="F90" s="352">
        <f>SUM(F78:F89)</f>
        <v>0</v>
      </c>
      <c r="G90" s="231"/>
      <c r="H90" s="353">
        <f>SUM(H78:H89)</f>
        <v>0</v>
      </c>
      <c r="I90" s="231"/>
      <c r="J90" s="354">
        <f>SUM(H90+F90)</f>
        <v>0</v>
      </c>
      <c r="K90" s="220"/>
      <c r="L90"/>
      <c r="M90"/>
      <c r="N90"/>
      <c r="O90"/>
      <c r="P90"/>
    </row>
    <row r="91" spans="1:25" s="111" customFormat="1" ht="15" customHeight="1" thickBot="1">
      <c r="A91" s="122">
        <v>14</v>
      </c>
      <c r="B91" s="502" t="s">
        <v>155</v>
      </c>
      <c r="C91" s="502"/>
      <c r="D91" s="502"/>
      <c r="E91" s="361"/>
      <c r="F91" s="221"/>
      <c r="G91" s="230"/>
      <c r="H91" s="222"/>
      <c r="I91" s="230"/>
      <c r="J91" s="219">
        <f t="shared" ref="J91:J124" si="1">SUM(H91+F91)</f>
        <v>0</v>
      </c>
      <c r="K91" s="215"/>
      <c r="L91"/>
      <c r="M91"/>
      <c r="N91"/>
      <c r="O91"/>
      <c r="P91"/>
    </row>
    <row r="92" spans="1:25" s="114" customFormat="1" ht="15" customHeight="1">
      <c r="A92" s="122">
        <v>15</v>
      </c>
      <c r="B92" s="487" t="s">
        <v>214</v>
      </c>
      <c r="C92" s="487"/>
      <c r="D92" s="487"/>
      <c r="E92" s="357"/>
      <c r="F92" s="352">
        <f>SUM(F90:F91)</f>
        <v>0</v>
      </c>
      <c r="G92" s="231"/>
      <c r="H92" s="353">
        <f>SUM(H90:H91)</f>
        <v>0</v>
      </c>
      <c r="I92" s="231"/>
      <c r="J92" s="354">
        <f t="shared" si="1"/>
        <v>0</v>
      </c>
      <c r="K92" s="220"/>
      <c r="L92"/>
      <c r="M92"/>
      <c r="N92"/>
      <c r="O92"/>
      <c r="P92"/>
    </row>
    <row r="93" spans="1:25" s="111" customFormat="1" ht="15" customHeight="1">
      <c r="A93" s="122">
        <v>16</v>
      </c>
      <c r="B93" s="477" t="s">
        <v>53</v>
      </c>
      <c r="C93" s="477"/>
      <c r="D93" s="477"/>
      <c r="E93" s="362"/>
      <c r="F93" s="207"/>
      <c r="G93" s="230"/>
      <c r="H93" s="209"/>
      <c r="I93" s="230"/>
      <c r="J93" s="210">
        <f t="shared" si="1"/>
        <v>0</v>
      </c>
      <c r="K93" s="211"/>
      <c r="L93"/>
      <c r="M93"/>
      <c r="N93"/>
      <c r="O93"/>
      <c r="P93"/>
    </row>
    <row r="94" spans="1:25" s="111" customFormat="1" ht="15" customHeight="1">
      <c r="A94" s="122">
        <v>17</v>
      </c>
      <c r="B94" s="477" t="s">
        <v>8</v>
      </c>
      <c r="C94" s="477"/>
      <c r="D94" s="477"/>
      <c r="E94" s="362"/>
      <c r="F94" s="207"/>
      <c r="G94" s="230"/>
      <c r="H94" s="209"/>
      <c r="I94" s="230"/>
      <c r="J94" s="210">
        <f t="shared" si="1"/>
        <v>0</v>
      </c>
      <c r="K94" s="211"/>
      <c r="L94"/>
      <c r="M94"/>
      <c r="N94"/>
      <c r="O94"/>
      <c r="P94"/>
    </row>
    <row r="95" spans="1:25" s="111" customFormat="1" ht="15" customHeight="1">
      <c r="A95" s="122">
        <v>18</v>
      </c>
      <c r="B95" s="477" t="s">
        <v>9</v>
      </c>
      <c r="C95" s="477"/>
      <c r="D95" s="477"/>
      <c r="E95" s="362"/>
      <c r="F95" s="207"/>
      <c r="G95" s="230"/>
      <c r="H95" s="209"/>
      <c r="I95" s="230"/>
      <c r="J95" s="210">
        <f t="shared" si="1"/>
        <v>0</v>
      </c>
      <c r="K95" s="211"/>
      <c r="L95"/>
      <c r="M95"/>
      <c r="N95"/>
      <c r="O95"/>
      <c r="P95"/>
    </row>
    <row r="96" spans="1:25" s="111" customFormat="1" ht="15" customHeight="1">
      <c r="A96" s="122">
        <v>19</v>
      </c>
      <c r="B96" s="477" t="s">
        <v>10</v>
      </c>
      <c r="C96" s="477"/>
      <c r="D96" s="477"/>
      <c r="E96" s="362"/>
      <c r="F96" s="207"/>
      <c r="G96" s="230"/>
      <c r="H96" s="209"/>
      <c r="I96" s="230"/>
      <c r="J96" s="210">
        <f t="shared" si="1"/>
        <v>0</v>
      </c>
      <c r="K96" s="211"/>
      <c r="L96"/>
      <c r="M96"/>
      <c r="N96"/>
      <c r="O96"/>
      <c r="P96"/>
    </row>
    <row r="97" spans="1:16" s="111" customFormat="1" ht="15" customHeight="1" thickBot="1">
      <c r="A97" s="122">
        <v>20</v>
      </c>
      <c r="B97" s="502" t="s">
        <v>313</v>
      </c>
      <c r="C97" s="502"/>
      <c r="D97" s="502"/>
      <c r="E97" s="363"/>
      <c r="F97" s="221"/>
      <c r="G97" s="230"/>
      <c r="H97" s="222"/>
      <c r="I97" s="230"/>
      <c r="J97" s="219">
        <f t="shared" si="1"/>
        <v>0</v>
      </c>
      <c r="K97" s="215"/>
      <c r="L97"/>
      <c r="M97"/>
      <c r="N97"/>
      <c r="O97"/>
      <c r="P97"/>
    </row>
    <row r="98" spans="1:16" s="114" customFormat="1" ht="15" customHeight="1">
      <c r="A98" s="122">
        <v>21</v>
      </c>
      <c r="B98" s="487" t="s">
        <v>215</v>
      </c>
      <c r="C98" s="487"/>
      <c r="D98" s="487"/>
      <c r="E98" s="357"/>
      <c r="F98" s="352">
        <f>SUM(F92:F97)</f>
        <v>0</v>
      </c>
      <c r="G98" s="231"/>
      <c r="H98" s="353">
        <f>SUM(H92:H97)</f>
        <v>0</v>
      </c>
      <c r="I98" s="231"/>
      <c r="J98" s="354">
        <f t="shared" si="1"/>
        <v>0</v>
      </c>
      <c r="K98" s="220"/>
      <c r="L98"/>
      <c r="M98"/>
      <c r="N98"/>
      <c r="O98"/>
      <c r="P98"/>
    </row>
    <row r="99" spans="1:16" s="111" customFormat="1" ht="15" customHeight="1">
      <c r="A99" s="122">
        <v>22</v>
      </c>
      <c r="B99" s="477" t="s">
        <v>12</v>
      </c>
      <c r="C99" s="477"/>
      <c r="D99" s="477"/>
      <c r="E99" s="362"/>
      <c r="F99" s="207"/>
      <c r="G99" s="208"/>
      <c r="H99" s="209"/>
      <c r="I99" s="208"/>
      <c r="J99" s="210">
        <f t="shared" si="1"/>
        <v>0</v>
      </c>
      <c r="K99" s="211"/>
      <c r="L99"/>
      <c r="M99"/>
      <c r="N99"/>
      <c r="O99"/>
      <c r="P99"/>
    </row>
    <row r="100" spans="1:16" s="111" customFormat="1" ht="15" customHeight="1">
      <c r="A100" s="122">
        <v>23</v>
      </c>
      <c r="B100" s="477" t="s">
        <v>54</v>
      </c>
      <c r="C100" s="477"/>
      <c r="D100" s="477"/>
      <c r="E100" s="362"/>
      <c r="F100" s="207"/>
      <c r="G100" s="208"/>
      <c r="H100" s="209"/>
      <c r="I100" s="208"/>
      <c r="J100" s="210">
        <f t="shared" si="1"/>
        <v>0</v>
      </c>
      <c r="K100" s="211"/>
      <c r="L100"/>
      <c r="M100"/>
      <c r="N100"/>
      <c r="O100"/>
      <c r="P100"/>
    </row>
    <row r="101" spans="1:16" s="111" customFormat="1" ht="15" customHeight="1">
      <c r="A101" s="122">
        <v>24</v>
      </c>
      <c r="B101" s="477" t="s">
        <v>13</v>
      </c>
      <c r="C101" s="477"/>
      <c r="D101" s="477"/>
      <c r="E101" s="362"/>
      <c r="F101" s="207"/>
      <c r="G101" s="208"/>
      <c r="H101" s="209"/>
      <c r="I101" s="208"/>
      <c r="J101" s="210">
        <f t="shared" si="1"/>
        <v>0</v>
      </c>
      <c r="K101" s="211"/>
      <c r="L101"/>
      <c r="M101"/>
      <c r="N101"/>
      <c r="O101"/>
      <c r="P101"/>
    </row>
    <row r="102" spans="1:16" s="111" customFormat="1" ht="15" customHeight="1">
      <c r="A102" s="122">
        <v>25</v>
      </c>
      <c r="B102" s="477" t="s">
        <v>46</v>
      </c>
      <c r="C102" s="477"/>
      <c r="D102" s="477"/>
      <c r="E102" s="362"/>
      <c r="F102" s="207"/>
      <c r="G102" s="208"/>
      <c r="H102" s="209"/>
      <c r="I102" s="208"/>
      <c r="J102" s="210">
        <f t="shared" si="1"/>
        <v>0</v>
      </c>
      <c r="K102" s="211"/>
      <c r="L102"/>
      <c r="M102"/>
      <c r="N102"/>
      <c r="O102"/>
      <c r="P102"/>
    </row>
    <row r="103" spans="1:16" s="111" customFormat="1" ht="15" customHeight="1">
      <c r="A103" s="122">
        <v>26</v>
      </c>
      <c r="B103" s="477" t="s">
        <v>14</v>
      </c>
      <c r="C103" s="477"/>
      <c r="D103" s="477"/>
      <c r="E103" s="362"/>
      <c r="F103" s="207"/>
      <c r="G103" s="208"/>
      <c r="H103" s="209"/>
      <c r="I103" s="208"/>
      <c r="J103" s="210">
        <f t="shared" si="1"/>
        <v>0</v>
      </c>
      <c r="K103" s="211"/>
      <c r="L103"/>
      <c r="M103"/>
      <c r="N103"/>
      <c r="O103"/>
      <c r="P103"/>
    </row>
    <row r="104" spans="1:16" s="111" customFormat="1" ht="15" customHeight="1">
      <c r="A104" s="122">
        <v>27</v>
      </c>
      <c r="B104" s="477" t="s">
        <v>15</v>
      </c>
      <c r="C104" s="477"/>
      <c r="D104" s="477"/>
      <c r="E104" s="362"/>
      <c r="F104" s="207"/>
      <c r="G104" s="208"/>
      <c r="H104" s="209"/>
      <c r="I104" s="208"/>
      <c r="J104" s="210">
        <f t="shared" si="1"/>
        <v>0</v>
      </c>
      <c r="K104" s="211"/>
      <c r="L104"/>
      <c r="M104"/>
      <c r="N104"/>
      <c r="O104"/>
      <c r="P104"/>
    </row>
    <row r="105" spans="1:16" s="111" customFormat="1" ht="15" customHeight="1">
      <c r="A105" s="122">
        <v>28</v>
      </c>
      <c r="B105" s="477" t="s">
        <v>159</v>
      </c>
      <c r="C105" s="477"/>
      <c r="D105" s="477"/>
      <c r="E105" s="362"/>
      <c r="F105" s="207"/>
      <c r="G105" s="208"/>
      <c r="H105" s="209"/>
      <c r="I105" s="208"/>
      <c r="J105" s="210">
        <f t="shared" si="1"/>
        <v>0</v>
      </c>
      <c r="K105" s="211"/>
      <c r="L105"/>
      <c r="M105"/>
      <c r="N105"/>
      <c r="O105"/>
      <c r="P105"/>
    </row>
    <row r="106" spans="1:16" s="111" customFormat="1" ht="15" customHeight="1">
      <c r="A106" s="122">
        <v>29</v>
      </c>
      <c r="B106" s="477" t="s">
        <v>160</v>
      </c>
      <c r="C106" s="477"/>
      <c r="D106" s="477"/>
      <c r="E106" s="362"/>
      <c r="F106" s="207"/>
      <c r="G106" s="208"/>
      <c r="H106" s="209"/>
      <c r="I106" s="208"/>
      <c r="J106" s="210">
        <f>SUM(H106+F106)</f>
        <v>0</v>
      </c>
      <c r="K106" s="211"/>
      <c r="L106"/>
      <c r="M106"/>
      <c r="N106"/>
      <c r="O106"/>
      <c r="P106"/>
    </row>
    <row r="107" spans="1:16" s="111" customFormat="1" ht="15" customHeight="1">
      <c r="A107" s="122">
        <v>30</v>
      </c>
      <c r="B107" s="477" t="s">
        <v>179</v>
      </c>
      <c r="C107" s="477"/>
      <c r="D107" s="477"/>
      <c r="E107" s="362"/>
      <c r="F107" s="207"/>
      <c r="G107" s="208"/>
      <c r="H107" s="209"/>
      <c r="I107" s="208"/>
      <c r="J107" s="210">
        <f t="shared" si="1"/>
        <v>0</v>
      </c>
      <c r="K107" s="211"/>
      <c r="L107"/>
      <c r="M107"/>
      <c r="N107"/>
      <c r="O107"/>
      <c r="P107"/>
    </row>
    <row r="108" spans="1:16" s="111" customFormat="1" ht="15" customHeight="1">
      <c r="A108" s="122">
        <v>31</v>
      </c>
      <c r="B108" s="477" t="s">
        <v>17</v>
      </c>
      <c r="C108" s="477"/>
      <c r="D108" s="477"/>
      <c r="E108" s="362"/>
      <c r="F108" s="207"/>
      <c r="G108" s="208"/>
      <c r="H108" s="209"/>
      <c r="I108" s="208"/>
      <c r="J108" s="210">
        <f t="shared" si="1"/>
        <v>0</v>
      </c>
      <c r="K108" s="211"/>
      <c r="L108"/>
      <c r="M108"/>
      <c r="N108"/>
      <c r="O108"/>
      <c r="P108"/>
    </row>
    <row r="109" spans="1:16" s="111" customFormat="1" ht="15" customHeight="1">
      <c r="A109" s="122">
        <v>32</v>
      </c>
      <c r="B109" s="477" t="s">
        <v>18</v>
      </c>
      <c r="C109" s="477"/>
      <c r="D109" s="477"/>
      <c r="E109" s="362"/>
      <c r="F109" s="207"/>
      <c r="G109" s="208"/>
      <c r="H109" s="209"/>
      <c r="I109" s="208"/>
      <c r="J109" s="210">
        <f t="shared" si="1"/>
        <v>0</v>
      </c>
      <c r="K109" s="211"/>
      <c r="L109"/>
      <c r="M109"/>
      <c r="N109"/>
      <c r="O109"/>
      <c r="P109"/>
    </row>
    <row r="110" spans="1:16" s="111" customFormat="1" ht="15" customHeight="1">
      <c r="A110" s="122">
        <v>33</v>
      </c>
      <c r="B110" s="477" t="s">
        <v>209</v>
      </c>
      <c r="C110" s="477"/>
      <c r="D110" s="477"/>
      <c r="E110" s="362"/>
      <c r="F110" s="207"/>
      <c r="G110" s="208"/>
      <c r="H110" s="209"/>
      <c r="I110" s="208"/>
      <c r="J110" s="210">
        <f t="shared" si="1"/>
        <v>0</v>
      </c>
      <c r="K110" s="211"/>
      <c r="L110"/>
      <c r="M110"/>
      <c r="N110"/>
      <c r="O110"/>
      <c r="P110"/>
    </row>
    <row r="111" spans="1:16" s="111" customFormat="1" ht="15" customHeight="1">
      <c r="A111" s="122">
        <v>34</v>
      </c>
      <c r="B111" s="477" t="s">
        <v>20</v>
      </c>
      <c r="C111" s="477"/>
      <c r="D111" s="477"/>
      <c r="E111" s="362"/>
      <c r="F111" s="207"/>
      <c r="G111" s="208"/>
      <c r="H111" s="209"/>
      <c r="I111" s="208"/>
      <c r="J111" s="210">
        <f t="shared" si="1"/>
        <v>0</v>
      </c>
      <c r="K111" s="211"/>
      <c r="L111"/>
      <c r="M111"/>
      <c r="N111"/>
      <c r="O111"/>
      <c r="P111"/>
    </row>
    <row r="112" spans="1:16" s="111" customFormat="1" ht="15" customHeight="1">
      <c r="A112" s="122">
        <v>35</v>
      </c>
      <c r="B112" s="477" t="s">
        <v>55</v>
      </c>
      <c r="C112" s="477"/>
      <c r="D112" s="477"/>
      <c r="E112" s="362"/>
      <c r="F112" s="207"/>
      <c r="G112" s="208"/>
      <c r="H112" s="209"/>
      <c r="I112" s="208"/>
      <c r="J112" s="210">
        <f t="shared" si="1"/>
        <v>0</v>
      </c>
      <c r="K112" s="211"/>
      <c r="L112"/>
      <c r="M112"/>
      <c r="N112"/>
      <c r="O112"/>
      <c r="P112"/>
    </row>
    <row r="113" spans="1:16" s="111" customFormat="1" ht="15" customHeight="1">
      <c r="A113" s="122">
        <v>36</v>
      </c>
      <c r="B113" s="477" t="s">
        <v>56</v>
      </c>
      <c r="C113" s="477"/>
      <c r="D113" s="477"/>
      <c r="E113" s="362"/>
      <c r="F113" s="207"/>
      <c r="G113" s="208"/>
      <c r="H113" s="209"/>
      <c r="I113" s="208"/>
      <c r="J113" s="210">
        <f t="shared" si="1"/>
        <v>0</v>
      </c>
      <c r="K113" s="211"/>
      <c r="L113"/>
      <c r="M113"/>
      <c r="N113"/>
      <c r="O113"/>
      <c r="P113"/>
    </row>
    <row r="114" spans="1:16" s="111" customFormat="1" ht="15" customHeight="1">
      <c r="A114" s="122">
        <v>37</v>
      </c>
      <c r="B114" s="477" t="s">
        <v>57</v>
      </c>
      <c r="C114" s="477"/>
      <c r="D114" s="477"/>
      <c r="E114" s="362"/>
      <c r="F114" s="207"/>
      <c r="G114" s="208"/>
      <c r="H114" s="209"/>
      <c r="I114" s="208"/>
      <c r="J114" s="210">
        <f t="shared" si="1"/>
        <v>0</v>
      </c>
      <c r="K114" s="211"/>
      <c r="L114"/>
      <c r="M114"/>
      <c r="N114"/>
      <c r="O114"/>
      <c r="P114"/>
    </row>
    <row r="115" spans="1:16" s="111" customFormat="1" ht="15" customHeight="1">
      <c r="A115" s="122">
        <v>38</v>
      </c>
      <c r="B115" s="477" t="s">
        <v>21</v>
      </c>
      <c r="C115" s="477"/>
      <c r="D115" s="477"/>
      <c r="E115" s="362"/>
      <c r="F115" s="207"/>
      <c r="G115" s="208"/>
      <c r="H115" s="209"/>
      <c r="I115" s="208"/>
      <c r="J115" s="210">
        <f t="shared" si="1"/>
        <v>0</v>
      </c>
      <c r="K115" s="211"/>
      <c r="L115"/>
      <c r="M115"/>
      <c r="N115"/>
      <c r="O115"/>
      <c r="P115"/>
    </row>
    <row r="116" spans="1:16" s="111" customFormat="1" ht="15" customHeight="1">
      <c r="A116" s="122">
        <v>39</v>
      </c>
      <c r="B116" s="488" t="s">
        <v>22</v>
      </c>
      <c r="C116" s="488"/>
      <c r="D116" s="488"/>
      <c r="E116" s="364"/>
      <c r="F116" s="207"/>
      <c r="G116" s="208"/>
      <c r="H116" s="209"/>
      <c r="I116" s="208"/>
      <c r="J116" s="210">
        <f t="shared" si="1"/>
        <v>0</v>
      </c>
      <c r="K116" s="211"/>
      <c r="L116"/>
      <c r="M116"/>
      <c r="N116"/>
      <c r="O116"/>
      <c r="P116"/>
    </row>
    <row r="117" spans="1:16" s="111" customFormat="1" ht="15" customHeight="1">
      <c r="A117" s="122">
        <v>40</v>
      </c>
      <c r="B117" s="477" t="s">
        <v>23</v>
      </c>
      <c r="C117" s="477"/>
      <c r="D117" s="477"/>
      <c r="E117" s="362"/>
      <c r="F117" s="207"/>
      <c r="G117" s="208"/>
      <c r="H117" s="209"/>
      <c r="I117" s="208"/>
      <c r="J117" s="210">
        <f t="shared" si="1"/>
        <v>0</v>
      </c>
      <c r="K117" s="211"/>
      <c r="L117"/>
      <c r="M117"/>
      <c r="N117"/>
      <c r="O117"/>
      <c r="P117"/>
    </row>
    <row r="118" spans="1:16" s="111" customFormat="1" ht="15" customHeight="1">
      <c r="A118" s="122">
        <v>41</v>
      </c>
      <c r="B118" s="477" t="s">
        <v>161</v>
      </c>
      <c r="C118" s="477"/>
      <c r="D118" s="477"/>
      <c r="E118" s="362"/>
      <c r="F118" s="207"/>
      <c r="G118" s="208"/>
      <c r="H118" s="209"/>
      <c r="I118" s="208"/>
      <c r="J118" s="210">
        <f>SUM(H118+F118)</f>
        <v>0</v>
      </c>
      <c r="K118" s="211"/>
      <c r="L118"/>
      <c r="M118"/>
      <c r="N118"/>
      <c r="O118"/>
      <c r="P118"/>
    </row>
    <row r="119" spans="1:16" s="111" customFormat="1" ht="15" customHeight="1">
      <c r="A119" s="122">
        <v>42</v>
      </c>
      <c r="B119" s="482" t="s">
        <v>143</v>
      </c>
      <c r="C119" s="482"/>
      <c r="D119" s="482"/>
      <c r="E119" s="365"/>
      <c r="F119" s="207"/>
      <c r="G119" s="208"/>
      <c r="H119" s="209"/>
      <c r="I119" s="208"/>
      <c r="J119" s="210">
        <f t="shared" si="1"/>
        <v>0</v>
      </c>
      <c r="K119" s="211"/>
      <c r="L119"/>
      <c r="M119"/>
      <c r="N119"/>
      <c r="O119"/>
      <c r="P119"/>
    </row>
    <row r="120" spans="1:16" s="111" customFormat="1" ht="15" customHeight="1">
      <c r="A120" s="122">
        <v>43</v>
      </c>
      <c r="B120" s="482" t="s">
        <v>37</v>
      </c>
      <c r="C120" s="482"/>
      <c r="D120" s="482"/>
      <c r="E120" s="365"/>
      <c r="F120" s="207"/>
      <c r="G120" s="208"/>
      <c r="H120" s="209"/>
      <c r="I120" s="208"/>
      <c r="J120" s="210">
        <f>SUM(H120+F120)</f>
        <v>0</v>
      </c>
      <c r="K120" s="211"/>
      <c r="L120"/>
      <c r="M120"/>
      <c r="N120"/>
      <c r="O120"/>
      <c r="P120"/>
    </row>
    <row r="121" spans="1:16" s="111" customFormat="1" ht="15" customHeight="1">
      <c r="A121" s="122">
        <v>44</v>
      </c>
      <c r="B121" s="482" t="s">
        <v>144</v>
      </c>
      <c r="C121" s="482"/>
      <c r="D121" s="482"/>
      <c r="E121" s="365"/>
      <c r="F121" s="207"/>
      <c r="G121" s="208"/>
      <c r="H121" s="209"/>
      <c r="I121" s="208"/>
      <c r="J121" s="210">
        <f>SUM(H121+F121)</f>
        <v>0</v>
      </c>
      <c r="K121" s="211"/>
      <c r="L121"/>
      <c r="M121"/>
      <c r="N121"/>
      <c r="O121"/>
      <c r="P121"/>
    </row>
    <row r="122" spans="1:16" s="111" customFormat="1" ht="15" customHeight="1">
      <c r="A122" s="122">
        <v>45</v>
      </c>
      <c r="B122" s="482" t="s">
        <v>210</v>
      </c>
      <c r="C122" s="482"/>
      <c r="D122" s="482"/>
      <c r="E122" s="365"/>
      <c r="F122" s="207"/>
      <c r="G122" s="208"/>
      <c r="H122" s="209"/>
      <c r="I122" s="208"/>
      <c r="J122" s="210">
        <f t="shared" si="1"/>
        <v>0</v>
      </c>
      <c r="K122" s="211"/>
      <c r="L122"/>
      <c r="M122"/>
      <c r="N122"/>
      <c r="O122"/>
      <c r="P122"/>
    </row>
    <row r="123" spans="1:16" s="111" customFormat="1" ht="15" customHeight="1">
      <c r="A123" s="122">
        <v>46</v>
      </c>
      <c r="B123" s="482" t="s">
        <v>156</v>
      </c>
      <c r="C123" s="482"/>
      <c r="D123" s="482"/>
      <c r="E123" s="365"/>
      <c r="F123" s="207"/>
      <c r="G123" s="208"/>
      <c r="H123" s="209"/>
      <c r="I123" s="208"/>
      <c r="J123" s="210">
        <f t="shared" si="1"/>
        <v>0</v>
      </c>
      <c r="K123" s="215"/>
      <c r="L123"/>
      <c r="M123"/>
      <c r="N123"/>
      <c r="O123"/>
      <c r="P123"/>
    </row>
    <row r="124" spans="1:16" s="111" customFormat="1" ht="15" customHeight="1" thickBot="1">
      <c r="A124" s="122">
        <v>47</v>
      </c>
      <c r="B124" s="484" t="s">
        <v>42</v>
      </c>
      <c r="C124" s="484"/>
      <c r="D124" s="484"/>
      <c r="E124" s="366"/>
      <c r="F124" s="221"/>
      <c r="G124" s="208"/>
      <c r="H124" s="222"/>
      <c r="I124" s="208"/>
      <c r="J124" s="219">
        <f t="shared" si="1"/>
        <v>0</v>
      </c>
      <c r="K124" s="215"/>
      <c r="L124"/>
      <c r="M124"/>
      <c r="N124"/>
      <c r="O124"/>
      <c r="P124"/>
    </row>
    <row r="125" spans="1:16" s="111" customFormat="1" ht="15" customHeight="1">
      <c r="A125" s="122">
        <v>48</v>
      </c>
      <c r="B125" s="483" t="s">
        <v>216</v>
      </c>
      <c r="C125" s="483"/>
      <c r="D125" s="483"/>
      <c r="E125" s="355"/>
      <c r="F125" s="352">
        <f>SUM(F98:F124)</f>
        <v>0</v>
      </c>
      <c r="G125" s="230"/>
      <c r="H125" s="353">
        <f>SUM(H98:H124)</f>
        <v>0</v>
      </c>
      <c r="I125" s="230"/>
      <c r="J125" s="351">
        <f>SUM(J98:J124)</f>
        <v>0</v>
      </c>
      <c r="K125" s="215"/>
      <c r="L125"/>
      <c r="M125"/>
      <c r="N125"/>
      <c r="O125"/>
      <c r="P125"/>
    </row>
    <row r="126" spans="1:16" s="111" customFormat="1" ht="15" customHeight="1">
      <c r="A126" s="122">
        <v>49</v>
      </c>
      <c r="B126" s="482" t="s">
        <v>61</v>
      </c>
      <c r="C126" s="482"/>
      <c r="D126" s="482"/>
      <c r="E126" s="365"/>
      <c r="F126" s="207"/>
      <c r="G126" s="230"/>
      <c r="H126" s="209"/>
      <c r="I126" s="208"/>
      <c r="J126" s="210">
        <f>SUM(H126+F126)</f>
        <v>0</v>
      </c>
      <c r="K126" s="215"/>
      <c r="L126"/>
      <c r="M126"/>
      <c r="N126"/>
      <c r="O126"/>
      <c r="P126"/>
    </row>
    <row r="127" spans="1:16" s="111" customFormat="1" ht="15" customHeight="1">
      <c r="A127" s="122">
        <v>50</v>
      </c>
      <c r="B127" s="477" t="s">
        <v>58</v>
      </c>
      <c r="C127" s="477"/>
      <c r="D127" s="477"/>
      <c r="E127" s="362"/>
      <c r="F127" s="207"/>
      <c r="G127" s="230"/>
      <c r="H127" s="209"/>
      <c r="I127" s="208"/>
      <c r="J127" s="210">
        <f>SUM(H127+F127)</f>
        <v>0</v>
      </c>
      <c r="K127" s="215"/>
      <c r="L127"/>
      <c r="M127"/>
      <c r="N127"/>
      <c r="O127"/>
      <c r="P127"/>
    </row>
    <row r="128" spans="1:16" s="111" customFormat="1" ht="15" customHeight="1">
      <c r="A128" s="122">
        <v>51</v>
      </c>
      <c r="B128" s="482" t="s">
        <v>157</v>
      </c>
      <c r="C128" s="482"/>
      <c r="D128" s="482"/>
      <c r="E128" s="365"/>
      <c r="F128" s="207"/>
      <c r="G128" s="230"/>
      <c r="H128" s="209"/>
      <c r="I128" s="208"/>
      <c r="J128" s="210">
        <f>SUM(H128+F128)</f>
        <v>0</v>
      </c>
      <c r="K128" s="215"/>
      <c r="L128"/>
      <c r="M128"/>
      <c r="N128"/>
      <c r="O128"/>
      <c r="P128"/>
    </row>
    <row r="129" spans="1:16" s="111" customFormat="1" ht="15" customHeight="1" thickBot="1">
      <c r="A129" s="122">
        <v>52</v>
      </c>
      <c r="B129" s="484" t="s">
        <v>25</v>
      </c>
      <c r="C129" s="484"/>
      <c r="D129" s="484"/>
      <c r="E129" s="366"/>
      <c r="F129" s="221"/>
      <c r="G129" s="230"/>
      <c r="H129" s="222"/>
      <c r="I129" s="208"/>
      <c r="J129" s="219">
        <f>SUM(H129+F129)</f>
        <v>0</v>
      </c>
      <c r="K129" s="215"/>
      <c r="L129"/>
      <c r="M129"/>
      <c r="N129"/>
      <c r="O129"/>
      <c r="P129"/>
    </row>
    <row r="130" spans="1:16" s="111" customFormat="1" ht="15" customHeight="1" thickBot="1">
      <c r="A130" s="122">
        <v>53</v>
      </c>
      <c r="B130" s="497" t="s">
        <v>217</v>
      </c>
      <c r="C130" s="497"/>
      <c r="D130" s="497"/>
      <c r="E130" s="355"/>
      <c r="F130" s="359">
        <f>SUM(F126:F129)</f>
        <v>0</v>
      </c>
      <c r="G130" s="356"/>
      <c r="H130" s="359">
        <f>SUM(H126:H129)</f>
        <v>0</v>
      </c>
      <c r="I130" s="230"/>
      <c r="J130" s="360">
        <f>SUM(J126:J129)</f>
        <v>0</v>
      </c>
      <c r="K130" s="215"/>
      <c r="L130"/>
      <c r="M130"/>
      <c r="N130"/>
      <c r="O130"/>
      <c r="P130"/>
    </row>
    <row r="131" spans="1:16" s="111" customFormat="1" ht="15" customHeight="1">
      <c r="A131" s="122">
        <v>54</v>
      </c>
      <c r="B131" s="483" t="s">
        <v>218</v>
      </c>
      <c r="C131" s="483"/>
      <c r="D131" s="483"/>
      <c r="E131" s="355"/>
      <c r="F131" s="350">
        <f>F130+F125</f>
        <v>0</v>
      </c>
      <c r="G131" s="356"/>
      <c r="H131" s="350">
        <f>H130+H125</f>
        <v>0</v>
      </c>
      <c r="I131" s="230"/>
      <c r="J131" s="351">
        <f>J130+J125</f>
        <v>0</v>
      </c>
      <c r="K131" s="215"/>
      <c r="L131"/>
      <c r="M131"/>
      <c r="N131"/>
      <c r="O131"/>
      <c r="P131"/>
    </row>
    <row r="132" spans="1:16" s="111" customFormat="1" ht="15" customHeight="1">
      <c r="A132" s="122">
        <v>55</v>
      </c>
      <c r="B132" s="496" t="s">
        <v>211</v>
      </c>
      <c r="C132" s="496"/>
      <c r="D132" s="496"/>
      <c r="E132" s="367"/>
      <c r="F132" s="207"/>
      <c r="G132" s="230"/>
      <c r="H132" s="209"/>
      <c r="I132" s="230"/>
      <c r="J132" s="210">
        <f t="shared" ref="J132:J139" si="2">SUM(H132+F132)</f>
        <v>0</v>
      </c>
      <c r="K132" s="215"/>
      <c r="L132"/>
      <c r="M132"/>
      <c r="N132"/>
      <c r="O132"/>
      <c r="P132"/>
    </row>
    <row r="133" spans="1:16" s="111" customFormat="1" ht="15" customHeight="1">
      <c r="A133" s="122">
        <v>56</v>
      </c>
      <c r="B133" s="496" t="s">
        <v>27</v>
      </c>
      <c r="C133" s="496"/>
      <c r="D133" s="496"/>
      <c r="E133" s="367"/>
      <c r="F133" s="207"/>
      <c r="G133" s="230"/>
      <c r="H133" s="209"/>
      <c r="I133" s="230"/>
      <c r="J133" s="210">
        <f t="shared" si="2"/>
        <v>0</v>
      </c>
      <c r="K133" s="215"/>
      <c r="L133"/>
      <c r="M133"/>
      <c r="N133"/>
      <c r="O133"/>
      <c r="P133"/>
    </row>
    <row r="134" spans="1:16" s="111" customFormat="1" ht="15" customHeight="1">
      <c r="A134" s="122">
        <v>57</v>
      </c>
      <c r="B134" s="496" t="s">
        <v>59</v>
      </c>
      <c r="C134" s="496"/>
      <c r="D134" s="496"/>
      <c r="E134" s="367"/>
      <c r="F134" s="207"/>
      <c r="G134" s="230"/>
      <c r="H134" s="209"/>
      <c r="I134" s="230"/>
      <c r="J134" s="210">
        <f t="shared" si="2"/>
        <v>0</v>
      </c>
      <c r="K134" s="215"/>
      <c r="L134"/>
      <c r="M134"/>
      <c r="N134"/>
      <c r="O134"/>
      <c r="P134"/>
    </row>
    <row r="135" spans="1:16" s="111" customFormat="1" ht="15" customHeight="1">
      <c r="A135" s="122">
        <v>58</v>
      </c>
      <c r="B135" s="496" t="s">
        <v>28</v>
      </c>
      <c r="C135" s="496"/>
      <c r="D135" s="496"/>
      <c r="E135" s="367"/>
      <c r="F135" s="207"/>
      <c r="G135" s="230"/>
      <c r="H135" s="209"/>
      <c r="I135" s="230"/>
      <c r="J135" s="210">
        <f t="shared" si="2"/>
        <v>0</v>
      </c>
      <c r="K135" s="215"/>
      <c r="L135"/>
      <c r="M135"/>
      <c r="N135"/>
      <c r="O135"/>
      <c r="P135"/>
    </row>
    <row r="136" spans="1:16" s="111" customFormat="1" ht="15" customHeight="1">
      <c r="A136" s="122">
        <v>59</v>
      </c>
      <c r="B136" s="496" t="s">
        <v>47</v>
      </c>
      <c r="C136" s="496"/>
      <c r="D136" s="496"/>
      <c r="E136" s="367"/>
      <c r="F136" s="207"/>
      <c r="G136" s="230"/>
      <c r="H136" s="209"/>
      <c r="I136" s="230"/>
      <c r="J136" s="210">
        <f t="shared" si="2"/>
        <v>0</v>
      </c>
      <c r="K136" s="215"/>
      <c r="L136"/>
      <c r="M136"/>
      <c r="N136"/>
      <c r="O136"/>
      <c r="P136"/>
    </row>
    <row r="137" spans="1:16" s="111" customFormat="1" ht="15" customHeight="1">
      <c r="A137" s="122">
        <v>60</v>
      </c>
      <c r="B137" s="482" t="s">
        <v>29</v>
      </c>
      <c r="C137" s="482"/>
      <c r="D137" s="482"/>
      <c r="E137" s="366"/>
      <c r="F137" s="207"/>
      <c r="G137" s="230"/>
      <c r="H137" s="209"/>
      <c r="I137" s="230"/>
      <c r="J137" s="210">
        <f t="shared" si="2"/>
        <v>0</v>
      </c>
      <c r="K137" s="215"/>
      <c r="L137"/>
      <c r="M137"/>
      <c r="N137"/>
      <c r="O137"/>
      <c r="P137"/>
    </row>
    <row r="138" spans="1:16" s="111" customFormat="1" ht="15" customHeight="1">
      <c r="A138" s="122">
        <v>61</v>
      </c>
      <c r="B138" s="482" t="s">
        <v>42</v>
      </c>
      <c r="C138" s="482"/>
      <c r="D138" s="482"/>
      <c r="E138" s="368"/>
      <c r="F138" s="207"/>
      <c r="G138" s="230"/>
      <c r="H138" s="209"/>
      <c r="I138" s="230"/>
      <c r="J138" s="210">
        <f t="shared" si="2"/>
        <v>0</v>
      </c>
      <c r="K138" s="215"/>
      <c r="L138"/>
      <c r="M138"/>
      <c r="N138"/>
      <c r="O138"/>
      <c r="P138"/>
    </row>
    <row r="139" spans="1:16" s="111" customFormat="1" ht="15" customHeight="1" thickBot="1">
      <c r="A139" s="122">
        <v>62</v>
      </c>
      <c r="B139" s="484" t="s">
        <v>60</v>
      </c>
      <c r="C139" s="484"/>
      <c r="D139" s="484"/>
      <c r="E139" s="366"/>
      <c r="F139" s="221"/>
      <c r="G139" s="230"/>
      <c r="H139" s="222"/>
      <c r="I139" s="230"/>
      <c r="J139" s="219">
        <f t="shared" si="2"/>
        <v>0</v>
      </c>
      <c r="K139" s="215"/>
      <c r="L139"/>
      <c r="M139"/>
      <c r="N139"/>
      <c r="O139"/>
      <c r="P139"/>
    </row>
    <row r="140" spans="1:16" s="111" customFormat="1" ht="15" customHeight="1">
      <c r="A140" s="122">
        <v>63</v>
      </c>
      <c r="B140" s="487" t="s">
        <v>219</v>
      </c>
      <c r="C140" s="487"/>
      <c r="D140" s="487"/>
      <c r="E140" s="357"/>
      <c r="F140" s="349">
        <f>SUM(F131:F139)</f>
        <v>0</v>
      </c>
      <c r="G140" s="356"/>
      <c r="H140" s="350">
        <f>SUM(H131:H139)</f>
        <v>0</v>
      </c>
      <c r="I140" s="356"/>
      <c r="J140" s="351">
        <f>SUM(J131:J139)</f>
        <v>0</v>
      </c>
      <c r="K140" s="215"/>
      <c r="L140"/>
      <c r="M140"/>
      <c r="N140"/>
      <c r="O140"/>
      <c r="P140"/>
    </row>
    <row r="141" spans="1:16" s="111" customFormat="1" ht="15" customHeight="1">
      <c r="A141" s="122">
        <v>64</v>
      </c>
      <c r="B141" s="505" t="s">
        <v>145</v>
      </c>
      <c r="C141" s="505"/>
      <c r="D141" s="505"/>
      <c r="E141" s="369"/>
      <c r="F141" s="207"/>
      <c r="G141" s="230"/>
      <c r="H141" s="209"/>
      <c r="I141" s="230"/>
      <c r="J141" s="210">
        <f>SUM(H141+F141)</f>
        <v>0</v>
      </c>
      <c r="K141" s="215"/>
      <c r="L141"/>
      <c r="M141"/>
      <c r="N141"/>
      <c r="O141"/>
      <c r="P141"/>
    </row>
    <row r="142" spans="1:16" s="111" customFormat="1" ht="15" customHeight="1">
      <c r="A142" s="122">
        <v>65</v>
      </c>
      <c r="B142" s="482" t="s">
        <v>30</v>
      </c>
      <c r="C142" s="482"/>
      <c r="D142" s="482"/>
      <c r="E142" s="366"/>
      <c r="F142" s="207"/>
      <c r="G142" s="230"/>
      <c r="H142" s="209"/>
      <c r="I142" s="230"/>
      <c r="J142" s="210">
        <f>SUM(H142+F142)</f>
        <v>0</v>
      </c>
      <c r="K142" s="215"/>
      <c r="L142"/>
      <c r="M142"/>
      <c r="N142"/>
      <c r="O142"/>
      <c r="P142"/>
    </row>
    <row r="143" spans="1:16" s="111" customFormat="1" ht="15" customHeight="1">
      <c r="A143" s="122">
        <v>66</v>
      </c>
      <c r="B143" s="482" t="s">
        <v>31</v>
      </c>
      <c r="C143" s="482"/>
      <c r="D143" s="482"/>
      <c r="E143" s="366"/>
      <c r="F143" s="207"/>
      <c r="G143" s="230"/>
      <c r="H143" s="209"/>
      <c r="I143" s="230"/>
      <c r="J143" s="210">
        <f>SUM(H143+F143)</f>
        <v>0</v>
      </c>
      <c r="K143" s="215"/>
      <c r="L143"/>
      <c r="M143"/>
      <c r="N143"/>
      <c r="O143"/>
      <c r="P143"/>
    </row>
    <row r="144" spans="1:16" s="111" customFormat="1" ht="15" customHeight="1">
      <c r="A144" s="122">
        <v>67</v>
      </c>
      <c r="B144" s="150"/>
      <c r="C144" s="150"/>
      <c r="D144" s="150" t="s">
        <v>187</v>
      </c>
      <c r="E144" s="366"/>
      <c r="F144" s="212"/>
      <c r="G144" s="230"/>
      <c r="H144" s="213"/>
      <c r="I144" s="230"/>
      <c r="J144" s="210">
        <f>SUM(H144+F144)</f>
        <v>0</v>
      </c>
      <c r="K144" s="215"/>
      <c r="L144"/>
      <c r="M144"/>
      <c r="N144"/>
      <c r="O144"/>
      <c r="P144"/>
    </row>
    <row r="145" spans="1:16" s="111" customFormat="1" ht="15" customHeight="1" thickBot="1">
      <c r="A145" s="122">
        <v>68</v>
      </c>
      <c r="B145" s="481" t="s">
        <v>158</v>
      </c>
      <c r="C145" s="481"/>
      <c r="D145" s="481"/>
      <c r="E145" s="370"/>
      <c r="F145" s="223"/>
      <c r="G145" s="230"/>
      <c r="H145" s="224"/>
      <c r="I145" s="230"/>
      <c r="J145" s="225">
        <f>SUM(H145+F145)</f>
        <v>0</v>
      </c>
      <c r="K145" s="215"/>
      <c r="L145"/>
      <c r="M145"/>
      <c r="N145"/>
      <c r="O145"/>
      <c r="P145"/>
    </row>
    <row r="146" spans="1:16" s="111" customFormat="1" ht="15" customHeight="1" thickTop="1" thickBot="1">
      <c r="A146" s="122">
        <v>69</v>
      </c>
      <c r="B146" s="480" t="s">
        <v>220</v>
      </c>
      <c r="C146" s="480"/>
      <c r="D146" s="480"/>
      <c r="E146" s="355"/>
      <c r="F146" s="346">
        <f>SUM(F140:F145)</f>
        <v>0</v>
      </c>
      <c r="G146" s="356"/>
      <c r="H146" s="347">
        <f>SUM(H140:H145)</f>
        <v>0</v>
      </c>
      <c r="I146" s="356"/>
      <c r="J146" s="348">
        <f>SUM(J140:J145)</f>
        <v>0</v>
      </c>
      <c r="K146" s="215"/>
      <c r="L146"/>
      <c r="M146"/>
      <c r="N146"/>
      <c r="O146"/>
      <c r="P146"/>
    </row>
    <row r="147" spans="1:16" ht="3" customHeight="1" thickBot="1">
      <c r="B147" s="110"/>
      <c r="C147" s="109"/>
      <c r="D147" s="109"/>
      <c r="E147" s="119"/>
      <c r="F147" s="226"/>
      <c r="G147" s="227"/>
      <c r="H147" s="226"/>
      <c r="I147" s="227"/>
      <c r="J147" s="226"/>
      <c r="K147" s="228"/>
      <c r="L147"/>
      <c r="M147"/>
      <c r="N147"/>
      <c r="O147"/>
      <c r="P147"/>
    </row>
    <row r="148" spans="1:16" s="111" customFormat="1" ht="6.75" customHeight="1">
      <c r="A148" s="122"/>
      <c r="B148" s="120"/>
      <c r="E148" s="121"/>
      <c r="F148" s="167"/>
      <c r="G148" s="167"/>
      <c r="H148" s="167"/>
      <c r="I148" s="167"/>
      <c r="J148" s="167"/>
      <c r="K148" s="167"/>
      <c r="L148" s="229"/>
      <c r="M148" s="167"/>
      <c r="N148" s="229"/>
      <c r="O148" s="167"/>
      <c r="P148" s="229"/>
    </row>
    <row r="149" spans="1:16" s="111" customFormat="1" ht="9" customHeight="1">
      <c r="B149" s="143"/>
      <c r="C149" s="143"/>
      <c r="D149" s="143"/>
      <c r="E149" s="143"/>
      <c r="F149" s="143"/>
      <c r="G149" s="143"/>
      <c r="H149" s="433"/>
      <c r="I149" s="386"/>
      <c r="J149" s="386"/>
      <c r="K149" s="143"/>
      <c r="L149" s="433"/>
      <c r="M149" s="143"/>
      <c r="N149" s="386"/>
      <c r="O149" s="143"/>
      <c r="P149" s="143"/>
    </row>
    <row r="150" spans="1:16" s="115" customFormat="1" ht="3.75" customHeight="1"/>
    <row r="151" spans="1:16" ht="3.75" customHeight="1">
      <c r="B151" s="5"/>
      <c r="C151" s="145"/>
      <c r="D151" s="115"/>
      <c r="E151" s="116"/>
      <c r="F151" s="5"/>
      <c r="G151" s="174"/>
      <c r="H151" s="5"/>
      <c r="I151" s="174"/>
      <c r="J151" s="5"/>
      <c r="K151" s="174"/>
      <c r="L151" s="5"/>
      <c r="M151" s="174"/>
      <c r="N151" s="5"/>
      <c r="O151" s="174"/>
      <c r="P151" s="391"/>
    </row>
    <row r="152" spans="1:16" ht="4.5" customHeight="1">
      <c r="B152" s="5"/>
      <c r="C152" s="115"/>
      <c r="D152" s="115"/>
      <c r="E152" s="115"/>
      <c r="F152" s="116"/>
      <c r="G152" s="5"/>
      <c r="H152" s="174"/>
      <c r="I152" s="5"/>
      <c r="J152" s="174"/>
      <c r="K152" s="5"/>
      <c r="L152" s="174"/>
      <c r="M152" s="5"/>
      <c r="N152" s="174"/>
      <c r="O152" s="5"/>
      <c r="P152" s="174"/>
    </row>
    <row r="153" spans="1:16" ht="3.75" customHeight="1">
      <c r="B153" s="168"/>
    </row>
    <row r="154" spans="1:16" ht="3.75" customHeight="1"/>
    <row r="156" spans="1:16" ht="3.75" customHeight="1"/>
    <row r="158" spans="1:16" ht="3.75" customHeight="1"/>
    <row r="160" spans="1:16" ht="3.75" customHeight="1"/>
    <row r="162" ht="3.75" customHeight="1"/>
  </sheetData>
  <sheetProtection selectLockedCells="1"/>
  <customSheetViews>
    <customSheetView guid="{FB69FFF1-34BD-45AF-976A-153282F1EF02}" scale="85" showGridLines="0">
      <selection activeCell="C3" sqref="C3:H3"/>
      <rowBreaks count="1" manualBreakCount="1">
        <brk id="87" max="15" man="1"/>
      </rowBreaks>
      <colBreaks count="1" manualBreakCount="1">
        <brk id="17" max="155" man="1"/>
      </colBreaks>
      <pageMargins left="0.7" right="0.7" top="0.75" bottom="0.75" header="0.3" footer="0.3"/>
      <pageSetup scale="55" fitToHeight="0" orientation="portrait" r:id="rId1"/>
      <headerFooter>
        <oddFooter>&amp;L&amp;8Rev 11/2015</oddFooter>
      </headerFooter>
    </customSheetView>
  </customSheetViews>
  <mergeCells count="84">
    <mergeCell ref="B141:D141"/>
    <mergeCell ref="B108:D108"/>
    <mergeCell ref="N6:P6"/>
    <mergeCell ref="B87:D87"/>
    <mergeCell ref="B123:D123"/>
    <mergeCell ref="B98:D98"/>
    <mergeCell ref="B99:D99"/>
    <mergeCell ref="B88:D88"/>
    <mergeCell ref="C6:H6"/>
    <mergeCell ref="B143:D143"/>
    <mergeCell ref="B136:D136"/>
    <mergeCell ref="B142:D142"/>
    <mergeCell ref="B139:D139"/>
    <mergeCell ref="B140:D140"/>
    <mergeCell ref="N4:P4"/>
    <mergeCell ref="B135:D135"/>
    <mergeCell ref="F74:F76"/>
    <mergeCell ref="B90:D90"/>
    <mergeCell ref="B95:D95"/>
    <mergeCell ref="B91:D91"/>
    <mergeCell ref="B111:D111"/>
    <mergeCell ref="B120:D120"/>
    <mergeCell ref="B97:D97"/>
    <mergeCell ref="N8:P8"/>
    <mergeCell ref="B76:D76"/>
    <mergeCell ref="B134:D134"/>
    <mergeCell ref="B128:D128"/>
    <mergeCell ref="B133:D133"/>
    <mergeCell ref="N10:P10"/>
    <mergeCell ref="C64:K64"/>
    <mergeCell ref="B132:D132"/>
    <mergeCell ref="B103:D103"/>
    <mergeCell ref="B109:D109"/>
    <mergeCell ref="B125:D125"/>
    <mergeCell ref="B130:D130"/>
    <mergeCell ref="B124:D124"/>
    <mergeCell ref="B122:D122"/>
    <mergeCell ref="B107:D107"/>
    <mergeCell ref="A71:P71"/>
    <mergeCell ref="B114:D114"/>
    <mergeCell ref="B89:D89"/>
    <mergeCell ref="C8:H8"/>
    <mergeCell ref="C4:H4"/>
    <mergeCell ref="B82:D82"/>
    <mergeCell ref="B83:D83"/>
    <mergeCell ref="B84:D84"/>
    <mergeCell ref="B80:D80"/>
    <mergeCell ref="B81:D81"/>
    <mergeCell ref="H74:H76"/>
    <mergeCell ref="C54:K54"/>
    <mergeCell ref="B78:D78"/>
    <mergeCell ref="H47:P47"/>
    <mergeCell ref="B126:D126"/>
    <mergeCell ref="B129:D129"/>
    <mergeCell ref="B138:D138"/>
    <mergeCell ref="A2:H2"/>
    <mergeCell ref="B121:D121"/>
    <mergeCell ref="B96:D96"/>
    <mergeCell ref="B92:D92"/>
    <mergeCell ref="B117:D117"/>
    <mergeCell ref="B79:D79"/>
    <mergeCell ref="B93:D93"/>
    <mergeCell ref="B116:D116"/>
    <mergeCell ref="B113:D113"/>
    <mergeCell ref="B104:D104"/>
    <mergeCell ref="B119:D119"/>
    <mergeCell ref="B115:D115"/>
    <mergeCell ref="B106:D106"/>
    <mergeCell ref="C10:H10"/>
    <mergeCell ref="A72:D72"/>
    <mergeCell ref="F73:J73"/>
    <mergeCell ref="B146:D146"/>
    <mergeCell ref="B145:D145"/>
    <mergeCell ref="B137:D137"/>
    <mergeCell ref="B118:D118"/>
    <mergeCell ref="B112:D112"/>
    <mergeCell ref="B127:D127"/>
    <mergeCell ref="B131:D131"/>
    <mergeCell ref="B105:D105"/>
    <mergeCell ref="B94:D94"/>
    <mergeCell ref="B100:D100"/>
    <mergeCell ref="B110:D110"/>
    <mergeCell ref="B101:D101"/>
    <mergeCell ref="B102:D102"/>
  </mergeCells>
  <phoneticPr fontId="6" type="noConversion"/>
  <conditionalFormatting sqref="F78:F89 H78:H89">
    <cfRule type="containsBlanks" dxfId="168" priority="335">
      <formula>LEN(TRIM(F78))=0</formula>
    </cfRule>
  </conditionalFormatting>
  <conditionalFormatting sqref="N4 F91 H91 F93:F97 H93:H97 F126:F129 H126:H129 F132:F139 H132:H139 F141:F145 H141:H145 C4 C6 H78:H89 F78:F89 C8 F99:F124 H99:H124">
    <cfRule type="containsBlanks" dxfId="167" priority="332">
      <formula>LEN(TRIM(C4))=0</formula>
    </cfRule>
  </conditionalFormatting>
  <conditionalFormatting sqref="J78:J89 J91 J93:J97 J126:J129 J132:J138 J141:J145 J99:J124">
    <cfRule type="cellIs" dxfId="166" priority="328" operator="equal">
      <formula>0</formula>
    </cfRule>
  </conditionalFormatting>
  <conditionalFormatting sqref="J139">
    <cfRule type="cellIs" dxfId="165" priority="327" operator="equal">
      <formula>0</formula>
    </cfRule>
  </conditionalFormatting>
  <conditionalFormatting sqref="B17 B19 B21">
    <cfRule type="containsBlanks" dxfId="152" priority="305">
      <formula>LEN(TRIM(B17))=0</formula>
    </cfRule>
  </conditionalFormatting>
  <conditionalFormatting sqref="B46">
    <cfRule type="containsBlanks" dxfId="151" priority="298">
      <formula>LEN(TRIM(B46))=0</formula>
    </cfRule>
  </conditionalFormatting>
  <conditionalFormatting sqref="N6">
    <cfRule type="containsBlanks" dxfId="150" priority="295">
      <formula>LEN(TRIM(N6))=0</formula>
    </cfRule>
  </conditionalFormatting>
  <conditionalFormatting sqref="N8">
    <cfRule type="containsBlanks" dxfId="144" priority="160">
      <formula>LEN(TRIM(N8))=0</formula>
    </cfRule>
  </conditionalFormatting>
  <conditionalFormatting sqref="C10">
    <cfRule type="containsBlanks" dxfId="140" priority="158">
      <formula>LEN(TRIM(C10))=0</formula>
    </cfRule>
  </conditionalFormatting>
  <conditionalFormatting sqref="N10">
    <cfRule type="containsBlanks" dxfId="139" priority="157">
      <formula>LEN(TRIM(N10))=0</formula>
    </cfRule>
  </conditionalFormatting>
  <conditionalFormatting sqref="C23">
    <cfRule type="containsBlanks" dxfId="125" priority="71">
      <formula>LEN(TRIM(C23))=0</formula>
    </cfRule>
  </conditionalFormatting>
  <conditionalFormatting sqref="C25">
    <cfRule type="containsBlanks" dxfId="124" priority="70">
      <formula>LEN(TRIM(C25))=0</formula>
    </cfRule>
  </conditionalFormatting>
  <conditionalFormatting sqref="C27">
    <cfRule type="containsBlanks" dxfId="123" priority="69">
      <formula>LEN(TRIM(C27))=0</formula>
    </cfRule>
  </conditionalFormatting>
  <conditionalFormatting sqref="C29">
    <cfRule type="containsBlanks" dxfId="122" priority="68">
      <formula>LEN(TRIM(C29))=0</formula>
    </cfRule>
  </conditionalFormatting>
  <conditionalFormatting sqref="C31">
    <cfRule type="containsBlanks" dxfId="121" priority="67">
      <formula>LEN(TRIM(C31))=0</formula>
    </cfRule>
  </conditionalFormatting>
  <conditionalFormatting sqref="C33">
    <cfRule type="containsBlanks" dxfId="120" priority="66">
      <formula>LEN(TRIM(C33))=0</formula>
    </cfRule>
  </conditionalFormatting>
  <conditionalFormatting sqref="C35">
    <cfRule type="containsBlanks" dxfId="119" priority="65">
      <formula>LEN(TRIM(C35))=0</formula>
    </cfRule>
  </conditionalFormatting>
  <conditionalFormatting sqref="C37">
    <cfRule type="containsBlanks" dxfId="118" priority="64">
      <formula>LEN(TRIM(C37))=0</formula>
    </cfRule>
  </conditionalFormatting>
  <conditionalFormatting sqref="J37">
    <cfRule type="containsBlanks" dxfId="117" priority="63">
      <formula>LEN(TRIM(J37))=0</formula>
    </cfRule>
  </conditionalFormatting>
  <conditionalFormatting sqref="J39">
    <cfRule type="containsBlanks" dxfId="116" priority="62">
      <formula>LEN(TRIM(J39))=0</formula>
    </cfRule>
  </conditionalFormatting>
  <conditionalFormatting sqref="J33">
    <cfRule type="containsBlanks" dxfId="115" priority="61">
      <formula>LEN(TRIM(J33))=0</formula>
    </cfRule>
  </conditionalFormatting>
  <conditionalFormatting sqref="J31">
    <cfRule type="containsBlanks" dxfId="114" priority="60">
      <formula>LEN(TRIM(J31))=0</formula>
    </cfRule>
  </conditionalFormatting>
  <conditionalFormatting sqref="J29">
    <cfRule type="containsBlanks" dxfId="113" priority="59">
      <formula>LEN(TRIM(J29))=0</formula>
    </cfRule>
  </conditionalFormatting>
  <conditionalFormatting sqref="C41">
    <cfRule type="containsBlanks" dxfId="112" priority="58">
      <formula>LEN(TRIM(C41))=0</formula>
    </cfRule>
  </conditionalFormatting>
  <conditionalFormatting sqref="B48">
    <cfRule type="containsBlanks" dxfId="111" priority="57">
      <formula>LEN(TRIM(B48))=0</formula>
    </cfRule>
  </conditionalFormatting>
  <conditionalFormatting sqref="B50">
    <cfRule type="containsBlanks" dxfId="110" priority="56">
      <formula>LEN(TRIM(B50))=0</formula>
    </cfRule>
  </conditionalFormatting>
  <conditionalFormatting sqref="B52">
    <cfRule type="containsBlanks" dxfId="109" priority="55">
      <formula>LEN(TRIM(B52))=0</formula>
    </cfRule>
  </conditionalFormatting>
  <conditionalFormatting sqref="B54">
    <cfRule type="containsBlanks" dxfId="108" priority="54">
      <formula>LEN(TRIM(B54))=0</formula>
    </cfRule>
  </conditionalFormatting>
  <conditionalFormatting sqref="B56">
    <cfRule type="containsBlanks" dxfId="107" priority="53">
      <formula>LEN(TRIM(B56))=0</formula>
    </cfRule>
  </conditionalFormatting>
  <conditionalFormatting sqref="B58">
    <cfRule type="containsBlanks" dxfId="106" priority="52">
      <formula>LEN(TRIM(B58))=0</formula>
    </cfRule>
  </conditionalFormatting>
  <conditionalFormatting sqref="B64">
    <cfRule type="containsBlanks" dxfId="105" priority="51">
      <formula>LEN(TRIM(B64))=0</formula>
    </cfRule>
  </conditionalFormatting>
  <conditionalFormatting sqref="C66">
    <cfRule type="containsBlanks" dxfId="104" priority="50">
      <formula>LEN(TRIM(C66))=0</formula>
    </cfRule>
  </conditionalFormatting>
  <conditionalFormatting sqref="C68">
    <cfRule type="containsBlanks" dxfId="103" priority="49">
      <formula>LEN(TRIM(C68))=0</formula>
    </cfRule>
  </conditionalFormatting>
  <conditionalFormatting sqref="C70">
    <cfRule type="containsBlanks" dxfId="102" priority="48">
      <formula>LEN(TRIM(C70))=0</formula>
    </cfRule>
  </conditionalFormatting>
  <conditionalFormatting sqref="B60">
    <cfRule type="containsBlanks" dxfId="68" priority="5">
      <formula>LEN(TRIM(B60))=0</formula>
    </cfRule>
  </conditionalFormatting>
  <conditionalFormatting sqref="B62">
    <cfRule type="containsBlanks" dxfId="67" priority="4">
      <formula>LEN(TRIM(B62))=0</formula>
    </cfRule>
  </conditionalFormatting>
  <conditionalFormatting sqref="F58">
    <cfRule type="containsBlanks" dxfId="66" priority="3">
      <formula>LEN(TRIM(F58))=0</formula>
    </cfRule>
  </conditionalFormatting>
  <conditionalFormatting sqref="F60">
    <cfRule type="containsBlanks" dxfId="65" priority="2">
      <formula>LEN(TRIM(F60))=0</formula>
    </cfRule>
  </conditionalFormatting>
  <conditionalFormatting sqref="F62">
    <cfRule type="containsBlanks" dxfId="64" priority="1">
      <formula>LEN(TRIM(F62))=0</formula>
    </cfRule>
  </conditionalFormatting>
  <dataValidations count="3">
    <dataValidation type="list" showInputMessage="1" showErrorMessage="1" sqref="B17 B19 B21 C23 C25 C33 B46 B48 B50 B52 C35:C41 C29 C31 C68 C70 B64 C66 B54 B56 C27 B58 B60 B62">
      <formula1>YesNo</formula1>
    </dataValidation>
    <dataValidation type="list" allowBlank="1" showInputMessage="1" showErrorMessage="1" sqref="N6:P6">
      <formula1>Versions</formula1>
    </dataValidation>
    <dataValidation type="decimal" allowBlank="1" showInputMessage="1" showErrorMessage="1" errorTitle="Negative Number" error="Negative values are not allowed. Please input positive value." sqref="F78:K146">
      <formula1>0</formula1>
      <formula2>10000000000</formula2>
    </dataValidation>
  </dataValidations>
  <pageMargins left="0.5" right="0.5" top="0.5" bottom="0.75" header="0.3" footer="0.3"/>
  <pageSetup scale="59" fitToHeight="0" orientation="portrait" r:id="rId2"/>
  <headerFooter>
    <oddFooter>&amp;L&amp;8Rev. 11/2023</oddFooter>
  </headerFooter>
  <rowBreaks count="1" manualBreakCount="1">
    <brk id="15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A1:Q378"/>
  <sheetViews>
    <sheetView showGridLines="0" tabSelected="1" topLeftCell="A10" zoomScale="85" zoomScaleNormal="85" zoomScaleSheetLayoutView="85" zoomScalePageLayoutView="85" workbookViewId="0">
      <selection activeCell="B50" sqref="B50"/>
    </sheetView>
  </sheetViews>
  <sheetFormatPr defaultColWidth="9.140625" defaultRowHeight="14.25"/>
  <cols>
    <col min="1" max="1" width="4.7109375" style="132" customWidth="1"/>
    <col min="2" max="2" width="67.140625" style="134" bestFit="1" customWidth="1"/>
    <col min="3" max="3" width="20.140625" style="137" customWidth="1"/>
    <col min="4" max="4" width="9.85546875" style="384" customWidth="1"/>
    <col min="5" max="5" width="16.140625" style="134" customWidth="1"/>
    <col min="6" max="6" width="11.5703125" style="134" customWidth="1"/>
    <col min="7" max="7" width="48.85546875" style="134" customWidth="1"/>
    <col min="8" max="8" width="13" style="134" customWidth="1"/>
    <col min="9" max="9" width="13.28515625" style="134" customWidth="1"/>
    <col min="10" max="10" width="13.5703125" style="134" customWidth="1"/>
    <col min="11" max="16384" width="9.140625" style="134"/>
  </cols>
  <sheetData>
    <row r="1" spans="1:17" s="128" customFormat="1" ht="23.25">
      <c r="A1" s="126"/>
      <c r="B1" s="506" t="s">
        <v>212</v>
      </c>
      <c r="C1" s="506"/>
      <c r="D1" s="506"/>
      <c r="E1" s="506"/>
      <c r="F1" s="506"/>
      <c r="G1" s="127"/>
      <c r="H1" s="127"/>
      <c r="I1" s="127"/>
      <c r="J1" s="127"/>
      <c r="K1" s="127"/>
    </row>
    <row r="2" spans="1:17" s="131" customFormat="1" ht="18.75" customHeight="1">
      <c r="A2" s="129"/>
      <c r="B2" s="331" t="s">
        <v>309</v>
      </c>
      <c r="C2" s="516" t="s">
        <v>310</v>
      </c>
      <c r="D2" s="516"/>
      <c r="E2" s="516"/>
      <c r="F2" s="516"/>
      <c r="G2" s="331" t="s">
        <v>308</v>
      </c>
      <c r="H2" s="516" t="s">
        <v>162</v>
      </c>
      <c r="I2" s="516"/>
      <c r="J2" s="516"/>
      <c r="K2" s="330"/>
    </row>
    <row r="3" spans="1:17" s="128" customFormat="1" ht="27" customHeight="1">
      <c r="A3" s="126"/>
      <c r="B3" s="332">
        <f>'Cost Certification 3335'!$C$4</f>
        <v>0</v>
      </c>
      <c r="C3" s="518">
        <f>'Cost Certification 3335'!C6</f>
        <v>0</v>
      </c>
      <c r="D3" s="518"/>
      <c r="E3" s="518"/>
      <c r="F3" s="518"/>
      <c r="G3" s="345">
        <f>'Cost Certification 3335'!N6</f>
        <v>0</v>
      </c>
      <c r="H3" s="517">
        <f>'Cost Certification 3335'!N8</f>
        <v>0</v>
      </c>
      <c r="I3" s="517"/>
      <c r="J3" s="517"/>
      <c r="K3" s="133"/>
      <c r="L3" s="134"/>
      <c r="M3" s="134"/>
      <c r="N3" s="134"/>
      <c r="O3" s="134"/>
      <c r="P3" s="134"/>
      <c r="Q3" s="134"/>
    </row>
    <row r="4" spans="1:17" s="128" customFormat="1" ht="5.25" customHeight="1" thickBot="1">
      <c r="A4" s="161"/>
      <c r="B4" s="162"/>
      <c r="C4" s="338"/>
      <c r="D4" s="372"/>
      <c r="E4" s="329"/>
      <c r="F4" s="329"/>
      <c r="G4" s="339"/>
      <c r="H4" s="340"/>
      <c r="I4" s="339"/>
      <c r="J4" s="341"/>
      <c r="K4" s="133"/>
      <c r="L4" s="134"/>
      <c r="M4" s="134"/>
      <c r="N4" s="134"/>
      <c r="O4" s="134"/>
      <c r="P4" s="134"/>
      <c r="Q4" s="134"/>
    </row>
    <row r="5" spans="1:17" s="128" customFormat="1" ht="32.25" customHeight="1">
      <c r="A5" s="126"/>
      <c r="B5" s="519" t="s">
        <v>312</v>
      </c>
      <c r="C5" s="520"/>
      <c r="D5" s="520"/>
      <c r="E5" s="520"/>
      <c r="F5" s="520"/>
      <c r="G5" s="520"/>
      <c r="H5" s="520"/>
      <c r="I5" s="520"/>
      <c r="J5" s="520"/>
      <c r="K5" s="133"/>
      <c r="L5" s="134"/>
      <c r="M5" s="134"/>
      <c r="N5" s="134"/>
      <c r="O5" s="134"/>
      <c r="P5" s="134"/>
      <c r="Q5" s="134"/>
    </row>
    <row r="6" spans="1:17" s="128" customFormat="1" ht="6.75" customHeight="1">
      <c r="A6" s="126"/>
      <c r="B6" s="152"/>
      <c r="C6" s="153"/>
      <c r="D6" s="373"/>
      <c r="E6" s="152"/>
      <c r="F6" s="152"/>
      <c r="G6" s="131"/>
      <c r="H6" s="154"/>
      <c r="I6" s="154"/>
      <c r="J6" s="154"/>
      <c r="K6" s="127"/>
    </row>
    <row r="7" spans="1:17" s="131" customFormat="1" ht="78" customHeight="1" thickBot="1">
      <c r="A7" s="155" t="s">
        <v>181</v>
      </c>
      <c r="B7" s="156" t="s">
        <v>163</v>
      </c>
      <c r="C7" s="342" t="s">
        <v>43</v>
      </c>
      <c r="D7" s="374" t="s">
        <v>314</v>
      </c>
      <c r="E7" s="343" t="s">
        <v>164</v>
      </c>
      <c r="F7" s="344" t="s">
        <v>165</v>
      </c>
      <c r="G7" s="343" t="s">
        <v>166</v>
      </c>
      <c r="H7" s="344" t="s">
        <v>167</v>
      </c>
      <c r="I7" s="344" t="s">
        <v>168</v>
      </c>
      <c r="J7" s="157" t="s">
        <v>169</v>
      </c>
      <c r="K7" s="130"/>
    </row>
    <row r="8" spans="1:17" s="201" customFormat="1" ht="21.75" customHeight="1">
      <c r="A8" s="197">
        <v>14</v>
      </c>
      <c r="B8" s="198" t="s">
        <v>200</v>
      </c>
      <c r="C8" s="394"/>
      <c r="D8" s="375"/>
      <c r="E8" s="407"/>
      <c r="F8" s="408"/>
      <c r="G8" s="408"/>
      <c r="H8" s="199"/>
      <c r="I8" s="199"/>
      <c r="J8" s="199"/>
      <c r="K8" s="200"/>
    </row>
    <row r="9" spans="1:17">
      <c r="B9" s="138"/>
      <c r="C9" s="395"/>
      <c r="D9" s="376"/>
      <c r="E9" s="409"/>
      <c r="F9" s="410"/>
      <c r="G9" s="410"/>
      <c r="H9" s="180"/>
      <c r="I9" s="180"/>
      <c r="J9" s="180"/>
      <c r="K9" s="133"/>
    </row>
    <row r="10" spans="1:17" ht="15" thickBot="1">
      <c r="B10" s="138"/>
      <c r="C10" s="396"/>
      <c r="D10" s="377"/>
      <c r="E10" s="409"/>
      <c r="F10" s="410"/>
      <c r="G10" s="410"/>
      <c r="H10" s="180"/>
      <c r="I10" s="180"/>
      <c r="J10" s="180"/>
      <c r="K10" s="133"/>
    </row>
    <row r="11" spans="1:17" ht="15.75" thickTop="1">
      <c r="B11" s="123" t="s">
        <v>170</v>
      </c>
      <c r="C11" s="397">
        <f>SUM(C9:C10)</f>
        <v>0</v>
      </c>
      <c r="D11" s="378"/>
      <c r="E11" s="411"/>
      <c r="F11" s="412"/>
      <c r="G11" s="412"/>
      <c r="H11" s="181"/>
      <c r="I11" s="181"/>
      <c r="J11" s="181"/>
      <c r="K11" s="133"/>
    </row>
    <row r="12" spans="1:17" s="201" customFormat="1" ht="21.75" customHeight="1">
      <c r="A12" s="197">
        <v>16</v>
      </c>
      <c r="B12" s="202" t="s">
        <v>53</v>
      </c>
      <c r="C12" s="398"/>
      <c r="D12" s="379"/>
      <c r="E12" s="413"/>
      <c r="F12" s="414"/>
      <c r="G12" s="414"/>
      <c r="H12" s="203"/>
      <c r="I12" s="203"/>
      <c r="J12" s="203"/>
      <c r="K12" s="200"/>
    </row>
    <row r="13" spans="1:17">
      <c r="B13" s="138"/>
      <c r="C13" s="395"/>
      <c r="D13" s="376"/>
      <c r="E13" s="409"/>
      <c r="F13" s="410"/>
      <c r="G13" s="410"/>
      <c r="H13" s="182"/>
      <c r="I13" s="182"/>
      <c r="J13" s="182"/>
      <c r="K13" s="133"/>
    </row>
    <row r="14" spans="1:17" ht="15" thickBot="1">
      <c r="B14" s="138"/>
      <c r="C14" s="396"/>
      <c r="D14" s="377"/>
      <c r="E14" s="409"/>
      <c r="F14" s="410"/>
      <c r="G14" s="410"/>
      <c r="H14" s="182"/>
      <c r="I14" s="182"/>
      <c r="J14" s="182"/>
      <c r="K14" s="133"/>
    </row>
    <row r="15" spans="1:17" ht="15.75" thickTop="1">
      <c r="B15" s="123" t="s">
        <v>170</v>
      </c>
      <c r="C15" s="397">
        <f>SUM(C13:C14)</f>
        <v>0</v>
      </c>
      <c r="D15" s="378"/>
      <c r="E15" s="411"/>
      <c r="F15" s="412"/>
      <c r="G15" s="412"/>
      <c r="H15" s="183"/>
      <c r="I15" s="183"/>
      <c r="J15" s="183"/>
      <c r="K15" s="133"/>
    </row>
    <row r="16" spans="1:17" s="201" customFormat="1" ht="21.75" customHeight="1">
      <c r="A16" s="197">
        <v>17</v>
      </c>
      <c r="B16" s="204" t="s">
        <v>8</v>
      </c>
      <c r="C16" s="399"/>
      <c r="D16" s="375"/>
      <c r="E16" s="415"/>
      <c r="F16" s="416"/>
      <c r="G16" s="416"/>
      <c r="H16" s="203"/>
      <c r="I16" s="203"/>
      <c r="J16" s="203"/>
      <c r="K16" s="200"/>
    </row>
    <row r="17" spans="1:11">
      <c r="B17" s="138"/>
      <c r="C17" s="395"/>
      <c r="D17" s="376"/>
      <c r="E17" s="409"/>
      <c r="F17" s="410"/>
      <c r="G17" s="410"/>
      <c r="H17" s="182"/>
      <c r="I17" s="182"/>
      <c r="J17" s="182"/>
      <c r="K17" s="133"/>
    </row>
    <row r="18" spans="1:11" ht="15" thickBot="1">
      <c r="B18" s="138"/>
      <c r="C18" s="396"/>
      <c r="D18" s="377"/>
      <c r="E18" s="409"/>
      <c r="F18" s="410"/>
      <c r="G18" s="410"/>
      <c r="H18" s="182"/>
      <c r="I18" s="182"/>
      <c r="J18" s="182"/>
      <c r="K18" s="133"/>
    </row>
    <row r="19" spans="1:11" ht="15.75" thickTop="1">
      <c r="B19" s="123" t="s">
        <v>170</v>
      </c>
      <c r="C19" s="397">
        <f>SUM(C17:C18)</f>
        <v>0</v>
      </c>
      <c r="D19" s="378"/>
      <c r="E19" s="411"/>
      <c r="F19" s="412"/>
      <c r="G19" s="412"/>
      <c r="H19" s="183"/>
      <c r="I19" s="183"/>
      <c r="J19" s="183"/>
      <c r="K19" s="133"/>
    </row>
    <row r="20" spans="1:11" s="201" customFormat="1" ht="21.75" customHeight="1">
      <c r="A20" s="197">
        <v>18</v>
      </c>
      <c r="B20" s="204" t="s">
        <v>9</v>
      </c>
      <c r="C20" s="399"/>
      <c r="D20" s="375"/>
      <c r="E20" s="415"/>
      <c r="F20" s="416"/>
      <c r="G20" s="416"/>
      <c r="H20" s="203"/>
      <c r="I20" s="203"/>
      <c r="J20" s="203"/>
      <c r="K20" s="200"/>
    </row>
    <row r="21" spans="1:11">
      <c r="B21" s="138"/>
      <c r="C21" s="395"/>
      <c r="D21" s="376"/>
      <c r="E21" s="409"/>
      <c r="F21" s="410"/>
      <c r="G21" s="410"/>
      <c r="H21" s="182"/>
      <c r="I21" s="182"/>
      <c r="J21" s="182"/>
      <c r="K21" s="133"/>
    </row>
    <row r="22" spans="1:11" ht="15" thickBot="1">
      <c r="B22" s="138"/>
      <c r="C22" s="396"/>
      <c r="D22" s="377"/>
      <c r="E22" s="409"/>
      <c r="F22" s="410"/>
      <c r="G22" s="410"/>
      <c r="H22" s="182"/>
      <c r="I22" s="182"/>
      <c r="J22" s="182"/>
      <c r="K22" s="133"/>
    </row>
    <row r="23" spans="1:11" ht="15.75" thickTop="1">
      <c r="B23" s="123" t="s">
        <v>170</v>
      </c>
      <c r="C23" s="397">
        <f>SUM(C21:C22)</f>
        <v>0</v>
      </c>
      <c r="D23" s="378"/>
      <c r="E23" s="411"/>
      <c r="F23" s="412"/>
      <c r="G23" s="412"/>
      <c r="H23" s="183"/>
      <c r="I23" s="183"/>
      <c r="J23" s="183"/>
      <c r="K23" s="133"/>
    </row>
    <row r="24" spans="1:11" s="201" customFormat="1" ht="21.75" customHeight="1">
      <c r="A24" s="197">
        <v>19</v>
      </c>
      <c r="B24" s="204" t="s">
        <v>10</v>
      </c>
      <c r="C24" s="399"/>
      <c r="D24" s="375"/>
      <c r="E24" s="415"/>
      <c r="F24" s="416"/>
      <c r="G24" s="416"/>
      <c r="H24" s="203"/>
      <c r="I24" s="203"/>
      <c r="J24" s="203"/>
      <c r="K24" s="200"/>
    </row>
    <row r="25" spans="1:11">
      <c r="B25" s="138"/>
      <c r="C25" s="395"/>
      <c r="D25" s="376"/>
      <c r="E25" s="409"/>
      <c r="F25" s="410"/>
      <c r="G25" s="410"/>
      <c r="H25" s="182"/>
      <c r="I25" s="182"/>
      <c r="J25" s="182"/>
      <c r="K25" s="133"/>
    </row>
    <row r="26" spans="1:11" ht="15" thickBot="1">
      <c r="B26" s="138"/>
      <c r="C26" s="396"/>
      <c r="D26" s="377"/>
      <c r="E26" s="409"/>
      <c r="F26" s="410"/>
      <c r="G26" s="410"/>
      <c r="H26" s="182"/>
      <c r="I26" s="182"/>
      <c r="J26" s="182"/>
      <c r="K26" s="133"/>
    </row>
    <row r="27" spans="1:11" ht="15.75" thickTop="1">
      <c r="B27" s="123" t="s">
        <v>170</v>
      </c>
      <c r="C27" s="397">
        <f>SUM(C25:C26)</f>
        <v>0</v>
      </c>
      <c r="D27" s="378"/>
      <c r="E27" s="411"/>
      <c r="F27" s="412"/>
      <c r="G27" s="412"/>
      <c r="H27" s="184"/>
      <c r="I27" s="184"/>
      <c r="J27" s="184"/>
      <c r="K27" s="133"/>
    </row>
    <row r="28" spans="1:11" s="201" customFormat="1" ht="21.75" customHeight="1">
      <c r="A28" s="197">
        <v>20</v>
      </c>
      <c r="B28" s="204" t="s">
        <v>11</v>
      </c>
      <c r="C28" s="399"/>
      <c r="D28" s="375"/>
      <c r="E28" s="415"/>
      <c r="F28" s="416"/>
      <c r="G28" s="416"/>
      <c r="H28" s="203"/>
      <c r="I28" s="203"/>
      <c r="J28" s="203"/>
      <c r="K28" s="200"/>
    </row>
    <row r="29" spans="1:11">
      <c r="B29" s="138"/>
      <c r="C29" s="395"/>
      <c r="D29" s="376"/>
      <c r="E29" s="409"/>
      <c r="F29" s="410"/>
      <c r="G29" s="410"/>
      <c r="H29" s="182"/>
      <c r="I29" s="182"/>
      <c r="J29" s="182"/>
      <c r="K29" s="133"/>
    </row>
    <row r="30" spans="1:11" ht="15" thickBot="1">
      <c r="B30" s="138"/>
      <c r="C30" s="396"/>
      <c r="D30" s="377"/>
      <c r="E30" s="409"/>
      <c r="F30" s="410"/>
      <c r="G30" s="410"/>
      <c r="H30" s="182"/>
      <c r="I30" s="182"/>
      <c r="J30" s="182"/>
      <c r="K30" s="133"/>
    </row>
    <row r="31" spans="1:11" ht="15.75" thickTop="1">
      <c r="B31" s="123" t="s">
        <v>170</v>
      </c>
      <c r="C31" s="397">
        <f>SUM(C29:C30)</f>
        <v>0</v>
      </c>
      <c r="D31" s="378"/>
      <c r="E31" s="411"/>
      <c r="F31" s="412"/>
      <c r="G31" s="412"/>
      <c r="H31" s="183"/>
      <c r="I31" s="183"/>
      <c r="J31" s="183"/>
      <c r="K31" s="133"/>
    </row>
    <row r="32" spans="1:11" s="201" customFormat="1" ht="21.75" customHeight="1">
      <c r="A32" s="197">
        <v>22</v>
      </c>
      <c r="B32" s="204" t="s">
        <v>12</v>
      </c>
      <c r="C32" s="399"/>
      <c r="D32" s="375"/>
      <c r="E32" s="415"/>
      <c r="F32" s="416"/>
      <c r="G32" s="416"/>
      <c r="H32" s="203"/>
      <c r="I32" s="203"/>
      <c r="J32" s="203"/>
      <c r="K32" s="200"/>
    </row>
    <row r="33" spans="1:11">
      <c r="B33" s="138"/>
      <c r="C33" s="395"/>
      <c r="D33" s="376"/>
      <c r="E33" s="409"/>
      <c r="F33" s="410"/>
      <c r="G33" s="410"/>
      <c r="H33" s="182"/>
      <c r="I33" s="182"/>
      <c r="J33" s="182"/>
      <c r="K33" s="133"/>
    </row>
    <row r="34" spans="1:11" ht="15" thickBot="1">
      <c r="B34" s="138"/>
      <c r="C34" s="396"/>
      <c r="D34" s="377"/>
      <c r="E34" s="409"/>
      <c r="F34" s="410"/>
      <c r="G34" s="410"/>
      <c r="H34" s="182"/>
      <c r="I34" s="182"/>
      <c r="J34" s="182"/>
      <c r="K34" s="133"/>
    </row>
    <row r="35" spans="1:11" ht="15.75" thickTop="1">
      <c r="B35" s="123" t="s">
        <v>170</v>
      </c>
      <c r="C35" s="397">
        <f>SUM(C33:C34)</f>
        <v>0</v>
      </c>
      <c r="D35" s="378"/>
      <c r="E35" s="411"/>
      <c r="F35" s="412"/>
      <c r="G35" s="412"/>
      <c r="H35" s="183"/>
      <c r="I35" s="183"/>
      <c r="J35" s="183"/>
      <c r="K35" s="133"/>
    </row>
    <row r="36" spans="1:11" s="201" customFormat="1" ht="21.75" customHeight="1">
      <c r="A36" s="197">
        <v>23</v>
      </c>
      <c r="B36" s="205" t="s">
        <v>54</v>
      </c>
      <c r="C36" s="399"/>
      <c r="D36" s="375"/>
      <c r="E36" s="415"/>
      <c r="F36" s="416"/>
      <c r="G36" s="416"/>
      <c r="H36" s="199"/>
      <c r="I36" s="199"/>
      <c r="J36" s="199"/>
      <c r="K36" s="200"/>
    </row>
    <row r="37" spans="1:11">
      <c r="B37" s="139"/>
      <c r="C37" s="400"/>
      <c r="D37" s="380"/>
      <c r="E37" s="417"/>
      <c r="F37" s="418"/>
      <c r="G37" s="418"/>
      <c r="H37" s="180"/>
      <c r="I37" s="180"/>
      <c r="J37" s="180"/>
      <c r="K37" s="133"/>
    </row>
    <row r="38" spans="1:11" ht="15" thickBot="1">
      <c r="B38" s="140"/>
      <c r="C38" s="396"/>
      <c r="D38" s="377"/>
      <c r="E38" s="419"/>
      <c r="F38" s="420"/>
      <c r="G38" s="420"/>
      <c r="H38" s="180"/>
      <c r="I38" s="180"/>
      <c r="J38" s="180"/>
      <c r="K38" s="133"/>
    </row>
    <row r="39" spans="1:11" ht="15.75" thickTop="1">
      <c r="B39" s="123" t="s">
        <v>170</v>
      </c>
      <c r="C39" s="397">
        <f>SUM(C37:C38)</f>
        <v>0</v>
      </c>
      <c r="D39" s="378"/>
      <c r="E39" s="411"/>
      <c r="F39" s="412"/>
      <c r="G39" s="412"/>
      <c r="H39" s="181"/>
      <c r="I39" s="181"/>
      <c r="J39" s="181"/>
      <c r="K39" s="133"/>
    </row>
    <row r="40" spans="1:11" s="201" customFormat="1" ht="21.75" customHeight="1">
      <c r="A40" s="197">
        <v>24</v>
      </c>
      <c r="B40" s="205" t="s">
        <v>13</v>
      </c>
      <c r="C40" s="399"/>
      <c r="D40" s="375"/>
      <c r="E40" s="415"/>
      <c r="F40" s="416"/>
      <c r="G40" s="416"/>
      <c r="H40" s="199"/>
      <c r="I40" s="199"/>
      <c r="J40" s="199"/>
      <c r="K40" s="200"/>
    </row>
    <row r="41" spans="1:11">
      <c r="B41" s="139"/>
      <c r="C41" s="400"/>
      <c r="D41" s="380"/>
      <c r="E41" s="417"/>
      <c r="F41" s="418"/>
      <c r="G41" s="418"/>
      <c r="H41" s="180"/>
      <c r="I41" s="180"/>
      <c r="J41" s="180"/>
      <c r="K41" s="133"/>
    </row>
    <row r="42" spans="1:11" ht="15" thickBot="1">
      <c r="B42" s="140"/>
      <c r="C42" s="396"/>
      <c r="D42" s="377"/>
      <c r="E42" s="419"/>
      <c r="F42" s="420"/>
      <c r="G42" s="420"/>
      <c r="H42" s="180"/>
      <c r="I42" s="180"/>
      <c r="J42" s="180"/>
      <c r="K42" s="133"/>
    </row>
    <row r="43" spans="1:11" ht="15.75" thickTop="1">
      <c r="B43" s="124" t="s">
        <v>170</v>
      </c>
      <c r="C43" s="397">
        <f>SUM(C41:C42)</f>
        <v>0</v>
      </c>
      <c r="D43" s="378"/>
      <c r="E43" s="411"/>
      <c r="F43" s="412"/>
      <c r="G43" s="412"/>
      <c r="H43" s="181"/>
      <c r="I43" s="181"/>
      <c r="J43" s="181"/>
      <c r="K43" s="133"/>
    </row>
    <row r="44" spans="1:11" s="201" customFormat="1" ht="21.75" customHeight="1">
      <c r="A44" s="197">
        <v>25</v>
      </c>
      <c r="B44" s="205" t="s">
        <v>46</v>
      </c>
      <c r="C44" s="399"/>
      <c r="D44" s="375"/>
      <c r="E44" s="415"/>
      <c r="F44" s="416"/>
      <c r="G44" s="416"/>
      <c r="H44" s="199"/>
      <c r="I44" s="199"/>
      <c r="J44" s="199"/>
      <c r="K44" s="200"/>
    </row>
    <row r="45" spans="1:11">
      <c r="B45" s="139"/>
      <c r="C45" s="400"/>
      <c r="D45" s="380"/>
      <c r="E45" s="417"/>
      <c r="F45" s="418"/>
      <c r="G45" s="418"/>
      <c r="H45" s="180"/>
      <c r="I45" s="180"/>
      <c r="J45" s="180"/>
      <c r="K45" s="133"/>
    </row>
    <row r="46" spans="1:11" ht="15" thickBot="1">
      <c r="B46" s="140"/>
      <c r="C46" s="396"/>
      <c r="D46" s="377"/>
      <c r="E46" s="419"/>
      <c r="F46" s="420"/>
      <c r="G46" s="420"/>
      <c r="H46" s="180"/>
      <c r="I46" s="180"/>
      <c r="J46" s="180"/>
      <c r="K46" s="133"/>
    </row>
    <row r="47" spans="1:11" ht="15.75" thickTop="1">
      <c r="B47" s="123" t="s">
        <v>170</v>
      </c>
      <c r="C47" s="397">
        <f>SUM(C45:C46)</f>
        <v>0</v>
      </c>
      <c r="D47" s="378"/>
      <c r="E47" s="411"/>
      <c r="F47" s="412"/>
      <c r="G47" s="412"/>
      <c r="H47" s="181"/>
      <c r="I47" s="181"/>
      <c r="J47" s="181"/>
      <c r="K47" s="133"/>
    </row>
    <row r="48" spans="1:11" s="201" customFormat="1" ht="21.75" customHeight="1">
      <c r="A48" s="197">
        <v>26</v>
      </c>
      <c r="B48" s="205" t="s">
        <v>14</v>
      </c>
      <c r="C48" s="399"/>
      <c r="D48" s="375"/>
      <c r="E48" s="415"/>
      <c r="F48" s="416"/>
      <c r="G48" s="416"/>
      <c r="H48" s="199"/>
      <c r="I48" s="199"/>
      <c r="J48" s="199"/>
      <c r="K48" s="200"/>
    </row>
    <row r="49" spans="1:11">
      <c r="B49" s="139"/>
      <c r="C49" s="400"/>
      <c r="D49" s="380"/>
      <c r="E49" s="417"/>
      <c r="F49" s="418"/>
      <c r="G49" s="418"/>
      <c r="H49" s="180"/>
      <c r="I49" s="180"/>
      <c r="J49" s="180"/>
      <c r="K49" s="133"/>
    </row>
    <row r="50" spans="1:11" ht="15" thickBot="1">
      <c r="B50" s="140"/>
      <c r="C50" s="396"/>
      <c r="D50" s="377"/>
      <c r="E50" s="419"/>
      <c r="F50" s="420"/>
      <c r="G50" s="420"/>
      <c r="H50" s="180"/>
      <c r="I50" s="180"/>
      <c r="J50" s="180"/>
      <c r="K50" s="133"/>
    </row>
    <row r="51" spans="1:11" ht="15.75" thickTop="1">
      <c r="B51" s="123" t="s">
        <v>170</v>
      </c>
      <c r="C51" s="397">
        <f>SUM(C49:C50)</f>
        <v>0</v>
      </c>
      <c r="D51" s="378"/>
      <c r="E51" s="411"/>
      <c r="F51" s="412"/>
      <c r="G51" s="412"/>
      <c r="H51" s="181"/>
      <c r="I51" s="181"/>
      <c r="J51" s="181"/>
      <c r="K51" s="133"/>
    </row>
    <row r="52" spans="1:11" s="201" customFormat="1" ht="21.75" customHeight="1">
      <c r="A52" s="197">
        <v>27</v>
      </c>
      <c r="B52" s="205" t="s">
        <v>15</v>
      </c>
      <c r="C52" s="399"/>
      <c r="D52" s="375"/>
      <c r="E52" s="415"/>
      <c r="F52" s="416"/>
      <c r="G52" s="416"/>
      <c r="H52" s="203"/>
      <c r="I52" s="203"/>
      <c r="J52" s="203"/>
      <c r="K52" s="200"/>
    </row>
    <row r="53" spans="1:11">
      <c r="B53" s="138"/>
      <c r="C53" s="395"/>
      <c r="D53" s="376"/>
      <c r="E53" s="409"/>
      <c r="F53" s="410"/>
      <c r="G53" s="410"/>
      <c r="H53" s="182"/>
      <c r="I53" s="182"/>
      <c r="J53" s="182"/>
      <c r="K53" s="133"/>
    </row>
    <row r="54" spans="1:11" ht="15" thickBot="1">
      <c r="B54" s="138"/>
      <c r="C54" s="396"/>
      <c r="D54" s="377"/>
      <c r="E54" s="409"/>
      <c r="F54" s="410"/>
      <c r="G54" s="410"/>
      <c r="H54" s="182"/>
      <c r="I54" s="182"/>
      <c r="J54" s="182"/>
      <c r="K54" s="133"/>
    </row>
    <row r="55" spans="1:11" ht="15.75" thickTop="1">
      <c r="B55" s="123" t="s">
        <v>170</v>
      </c>
      <c r="C55" s="397">
        <f>SUM(C53:C54)</f>
        <v>0</v>
      </c>
      <c r="D55" s="378"/>
      <c r="E55" s="411"/>
      <c r="F55" s="412"/>
      <c r="G55" s="412"/>
      <c r="H55" s="183"/>
      <c r="I55" s="183"/>
      <c r="J55" s="183"/>
      <c r="K55" s="133"/>
    </row>
    <row r="56" spans="1:11" s="201" customFormat="1" ht="21.75" customHeight="1">
      <c r="A56" s="197">
        <v>28</v>
      </c>
      <c r="B56" s="204" t="s">
        <v>159</v>
      </c>
      <c r="C56" s="399"/>
      <c r="D56" s="375"/>
      <c r="E56" s="415"/>
      <c r="F56" s="416"/>
      <c r="G56" s="416"/>
      <c r="H56" s="203"/>
      <c r="I56" s="203"/>
      <c r="J56" s="203"/>
      <c r="K56" s="200"/>
    </row>
    <row r="57" spans="1:11">
      <c r="B57" s="138"/>
      <c r="C57" s="395"/>
      <c r="D57" s="376"/>
      <c r="E57" s="409"/>
      <c r="F57" s="410"/>
      <c r="G57" s="410"/>
      <c r="H57" s="182"/>
      <c r="I57" s="182"/>
      <c r="J57" s="182"/>
      <c r="K57" s="133"/>
    </row>
    <row r="58" spans="1:11" ht="15" thickBot="1">
      <c r="B58" s="138"/>
      <c r="C58" s="396"/>
      <c r="D58" s="377"/>
      <c r="E58" s="409"/>
      <c r="F58" s="410"/>
      <c r="G58" s="410"/>
      <c r="H58" s="182"/>
      <c r="I58" s="182"/>
      <c r="J58" s="182"/>
      <c r="K58" s="133"/>
    </row>
    <row r="59" spans="1:11" ht="15.75" thickTop="1">
      <c r="B59" s="123" t="s">
        <v>170</v>
      </c>
      <c r="C59" s="397">
        <f>SUM(C57:C58)</f>
        <v>0</v>
      </c>
      <c r="D59" s="378"/>
      <c r="E59" s="411"/>
      <c r="F59" s="412"/>
      <c r="G59" s="412"/>
      <c r="H59" s="183"/>
      <c r="I59" s="183"/>
      <c r="J59" s="183"/>
      <c r="K59" s="133"/>
    </row>
    <row r="60" spans="1:11" s="201" customFormat="1" ht="21.75" customHeight="1">
      <c r="A60" s="197">
        <v>29</v>
      </c>
      <c r="B60" s="204" t="s">
        <v>160</v>
      </c>
      <c r="C60" s="399"/>
      <c r="D60" s="375"/>
      <c r="E60" s="415"/>
      <c r="F60" s="416"/>
      <c r="G60" s="416"/>
      <c r="H60" s="203"/>
      <c r="I60" s="203"/>
      <c r="J60" s="203"/>
      <c r="K60" s="200"/>
    </row>
    <row r="61" spans="1:11">
      <c r="B61" s="138"/>
      <c r="C61" s="395"/>
      <c r="D61" s="376"/>
      <c r="E61" s="409"/>
      <c r="F61" s="410"/>
      <c r="G61" s="410"/>
      <c r="H61" s="182"/>
      <c r="I61" s="182"/>
      <c r="J61" s="182"/>
      <c r="K61" s="133"/>
    </row>
    <row r="62" spans="1:11" ht="15" thickBot="1">
      <c r="B62" s="138"/>
      <c r="C62" s="396"/>
      <c r="D62" s="377"/>
      <c r="E62" s="409"/>
      <c r="F62" s="410"/>
      <c r="G62" s="410"/>
      <c r="H62" s="182"/>
      <c r="I62" s="182"/>
      <c r="J62" s="182"/>
      <c r="K62" s="133"/>
    </row>
    <row r="63" spans="1:11" ht="15.75" thickTop="1">
      <c r="B63" s="123" t="s">
        <v>170</v>
      </c>
      <c r="C63" s="397">
        <f>SUM(C61:C62)</f>
        <v>0</v>
      </c>
      <c r="D63" s="378"/>
      <c r="E63" s="411"/>
      <c r="F63" s="412"/>
      <c r="G63" s="412"/>
      <c r="H63" s="183"/>
      <c r="I63" s="183"/>
      <c r="J63" s="183"/>
      <c r="K63" s="133"/>
    </row>
    <row r="64" spans="1:11" s="201" customFormat="1" ht="21.75" customHeight="1">
      <c r="A64" s="197">
        <v>30</v>
      </c>
      <c r="B64" s="204" t="s">
        <v>16</v>
      </c>
      <c r="C64" s="399"/>
      <c r="D64" s="375"/>
      <c r="E64" s="415"/>
      <c r="F64" s="416"/>
      <c r="G64" s="416"/>
      <c r="H64" s="199"/>
      <c r="I64" s="199"/>
      <c r="J64" s="199"/>
      <c r="K64" s="200"/>
    </row>
    <row r="65" spans="1:11">
      <c r="B65" s="138"/>
      <c r="C65" s="395"/>
      <c r="D65" s="376"/>
      <c r="E65" s="409"/>
      <c r="F65" s="410"/>
      <c r="G65" s="410"/>
      <c r="H65" s="180"/>
      <c r="I65" s="180"/>
      <c r="J65" s="180"/>
      <c r="K65" s="133"/>
    </row>
    <row r="66" spans="1:11" ht="15" thickBot="1">
      <c r="B66" s="138"/>
      <c r="C66" s="396"/>
      <c r="D66" s="377"/>
      <c r="E66" s="409"/>
      <c r="F66" s="410"/>
      <c r="G66" s="410"/>
      <c r="H66" s="180"/>
      <c r="I66" s="180"/>
      <c r="J66" s="180"/>
      <c r="K66" s="133"/>
    </row>
    <row r="67" spans="1:11" ht="15.75" thickTop="1">
      <c r="B67" s="123" t="s">
        <v>170</v>
      </c>
      <c r="C67" s="397">
        <f>SUM(C65:C66)</f>
        <v>0</v>
      </c>
      <c r="D67" s="378"/>
      <c r="E67" s="411"/>
      <c r="F67" s="412"/>
      <c r="G67" s="412"/>
      <c r="H67" s="181"/>
      <c r="I67" s="181"/>
      <c r="J67" s="181"/>
      <c r="K67" s="133"/>
    </row>
    <row r="68" spans="1:11" s="201" customFormat="1" ht="21.75" customHeight="1">
      <c r="A68" s="197">
        <v>31</v>
      </c>
      <c r="B68" s="204" t="s">
        <v>17</v>
      </c>
      <c r="C68" s="399"/>
      <c r="D68" s="375"/>
      <c r="E68" s="415"/>
      <c r="F68" s="416"/>
      <c r="G68" s="416"/>
      <c r="H68" s="203"/>
      <c r="I68" s="203"/>
      <c r="J68" s="203"/>
      <c r="K68" s="200"/>
    </row>
    <row r="69" spans="1:11">
      <c r="B69" s="138"/>
      <c r="C69" s="395"/>
      <c r="D69" s="376"/>
      <c r="E69" s="409"/>
      <c r="F69" s="410"/>
      <c r="G69" s="410"/>
      <c r="H69" s="182"/>
      <c r="I69" s="182"/>
      <c r="J69" s="182"/>
      <c r="K69" s="133"/>
    </row>
    <row r="70" spans="1:11" ht="15" thickBot="1">
      <c r="B70" s="138"/>
      <c r="C70" s="396"/>
      <c r="D70" s="377"/>
      <c r="E70" s="409"/>
      <c r="F70" s="410"/>
      <c r="G70" s="410"/>
      <c r="H70" s="182"/>
      <c r="I70" s="182"/>
      <c r="J70" s="182"/>
      <c r="K70" s="133"/>
    </row>
    <row r="71" spans="1:11" ht="15.75" thickTop="1">
      <c r="B71" s="123" t="s">
        <v>170</v>
      </c>
      <c r="C71" s="397">
        <f>SUM(C69:C70)</f>
        <v>0</v>
      </c>
      <c r="D71" s="378"/>
      <c r="E71" s="411"/>
      <c r="F71" s="412"/>
      <c r="G71" s="412"/>
      <c r="H71" s="183"/>
      <c r="I71" s="183"/>
      <c r="J71" s="183"/>
      <c r="K71" s="133"/>
    </row>
    <row r="72" spans="1:11" s="201" customFormat="1" ht="21.75" customHeight="1">
      <c r="A72" s="197">
        <v>32</v>
      </c>
      <c r="B72" s="204" t="s">
        <v>18</v>
      </c>
      <c r="C72" s="399"/>
      <c r="D72" s="375"/>
      <c r="E72" s="415"/>
      <c r="F72" s="416"/>
      <c r="G72" s="416"/>
      <c r="H72" s="203"/>
      <c r="I72" s="203"/>
      <c r="J72" s="203"/>
      <c r="K72" s="200"/>
    </row>
    <row r="73" spans="1:11">
      <c r="B73" s="138"/>
      <c r="C73" s="395"/>
      <c r="D73" s="376"/>
      <c r="E73" s="409"/>
      <c r="F73" s="410"/>
      <c r="G73" s="410"/>
      <c r="H73" s="182"/>
      <c r="I73" s="182"/>
      <c r="J73" s="182"/>
      <c r="K73" s="133"/>
    </row>
    <row r="74" spans="1:11" ht="15" thickBot="1">
      <c r="B74" s="138"/>
      <c r="C74" s="396"/>
      <c r="D74" s="377"/>
      <c r="E74" s="409"/>
      <c r="F74" s="410"/>
      <c r="G74" s="410"/>
      <c r="H74" s="182"/>
      <c r="I74" s="182"/>
      <c r="J74" s="182"/>
      <c r="K74" s="133"/>
    </row>
    <row r="75" spans="1:11" ht="15.75" thickTop="1">
      <c r="B75" s="123" t="s">
        <v>170</v>
      </c>
      <c r="C75" s="397">
        <f>SUM(C73:C74)</f>
        <v>0</v>
      </c>
      <c r="D75" s="378"/>
      <c r="E75" s="411"/>
      <c r="F75" s="412"/>
      <c r="G75" s="412"/>
      <c r="H75" s="183"/>
      <c r="I75" s="183"/>
      <c r="J75" s="183"/>
      <c r="K75" s="133"/>
    </row>
    <row r="76" spans="1:11" s="201" customFormat="1" ht="21.75" customHeight="1">
      <c r="A76" s="197">
        <v>33</v>
      </c>
      <c r="B76" s="204" t="s">
        <v>19</v>
      </c>
      <c r="C76" s="399"/>
      <c r="D76" s="375"/>
      <c r="E76" s="415"/>
      <c r="F76" s="416"/>
      <c r="G76" s="416"/>
      <c r="H76" s="203"/>
      <c r="I76" s="203"/>
      <c r="J76" s="203"/>
      <c r="K76" s="200"/>
    </row>
    <row r="77" spans="1:11">
      <c r="B77" s="138"/>
      <c r="C77" s="395"/>
      <c r="D77" s="376"/>
      <c r="E77" s="409"/>
      <c r="F77" s="410"/>
      <c r="G77" s="410"/>
      <c r="H77" s="182"/>
      <c r="I77" s="182"/>
      <c r="J77" s="182"/>
      <c r="K77" s="133"/>
    </row>
    <row r="78" spans="1:11" ht="15" thickBot="1">
      <c r="B78" s="138"/>
      <c r="C78" s="396"/>
      <c r="D78" s="377"/>
      <c r="E78" s="409"/>
      <c r="F78" s="410"/>
      <c r="G78" s="410"/>
      <c r="H78" s="182"/>
      <c r="I78" s="182"/>
      <c r="J78" s="182"/>
      <c r="K78" s="133"/>
    </row>
    <row r="79" spans="1:11" ht="15.75" thickTop="1">
      <c r="B79" s="123" t="s">
        <v>170</v>
      </c>
      <c r="C79" s="397">
        <f>SUM(C77:C78)</f>
        <v>0</v>
      </c>
      <c r="D79" s="378"/>
      <c r="E79" s="411"/>
      <c r="F79" s="412"/>
      <c r="G79" s="412"/>
      <c r="H79" s="183"/>
      <c r="I79" s="183"/>
      <c r="J79" s="183"/>
      <c r="K79" s="133"/>
    </row>
    <row r="80" spans="1:11" s="201" customFormat="1" ht="21.75" customHeight="1">
      <c r="A80" s="197">
        <v>34</v>
      </c>
      <c r="B80" s="204" t="s">
        <v>20</v>
      </c>
      <c r="C80" s="399"/>
      <c r="D80" s="375"/>
      <c r="E80" s="415"/>
      <c r="F80" s="416"/>
      <c r="G80" s="416"/>
      <c r="H80" s="203"/>
      <c r="I80" s="203"/>
      <c r="J80" s="203"/>
      <c r="K80" s="200"/>
    </row>
    <row r="81" spans="1:11">
      <c r="B81" s="138"/>
      <c r="C81" s="395"/>
      <c r="D81" s="376"/>
      <c r="E81" s="409"/>
      <c r="F81" s="410"/>
      <c r="G81" s="410"/>
      <c r="H81" s="182"/>
      <c r="I81" s="182"/>
      <c r="J81" s="182"/>
      <c r="K81" s="133"/>
    </row>
    <row r="82" spans="1:11" ht="15" thickBot="1">
      <c r="B82" s="138"/>
      <c r="C82" s="396"/>
      <c r="D82" s="377"/>
      <c r="E82" s="409"/>
      <c r="F82" s="410"/>
      <c r="G82" s="410"/>
      <c r="H82" s="182"/>
      <c r="I82" s="182"/>
      <c r="J82" s="182"/>
      <c r="K82" s="133"/>
    </row>
    <row r="83" spans="1:11" ht="15.75" thickTop="1">
      <c r="B83" s="123" t="s">
        <v>170</v>
      </c>
      <c r="C83" s="397">
        <f>SUM(C81:C82)</f>
        <v>0</v>
      </c>
      <c r="D83" s="378"/>
      <c r="E83" s="411"/>
      <c r="F83" s="412"/>
      <c r="G83" s="412"/>
      <c r="H83" s="183"/>
      <c r="I83" s="183"/>
      <c r="J83" s="183"/>
      <c r="K83" s="133"/>
    </row>
    <row r="84" spans="1:11" s="201" customFormat="1" ht="21.75" customHeight="1">
      <c r="A84" s="197">
        <v>35</v>
      </c>
      <c r="B84" s="204" t="s">
        <v>55</v>
      </c>
      <c r="C84" s="399"/>
      <c r="D84" s="375"/>
      <c r="E84" s="415"/>
      <c r="F84" s="416"/>
      <c r="G84" s="416"/>
      <c r="H84" s="203"/>
      <c r="I84" s="203"/>
      <c r="J84" s="203"/>
      <c r="K84" s="200"/>
    </row>
    <row r="85" spans="1:11">
      <c r="B85" s="138"/>
      <c r="C85" s="395"/>
      <c r="D85" s="376"/>
      <c r="E85" s="409"/>
      <c r="F85" s="410"/>
      <c r="G85" s="410"/>
      <c r="H85" s="182"/>
      <c r="I85" s="182"/>
      <c r="J85" s="182"/>
      <c r="K85" s="133"/>
    </row>
    <row r="86" spans="1:11" ht="15" thickBot="1">
      <c r="B86" s="138"/>
      <c r="C86" s="396"/>
      <c r="D86" s="377"/>
      <c r="E86" s="409"/>
      <c r="F86" s="410"/>
      <c r="G86" s="410"/>
      <c r="H86" s="182"/>
      <c r="I86" s="182"/>
      <c r="J86" s="182"/>
      <c r="K86" s="133"/>
    </row>
    <row r="87" spans="1:11" ht="15.75" thickTop="1">
      <c r="B87" s="123" t="s">
        <v>170</v>
      </c>
      <c r="C87" s="397">
        <f>SUM(C85:C86)</f>
        <v>0</v>
      </c>
      <c r="D87" s="378"/>
      <c r="E87" s="411"/>
      <c r="F87" s="412"/>
      <c r="G87" s="412"/>
      <c r="H87" s="183"/>
      <c r="I87" s="183"/>
      <c r="J87" s="183"/>
      <c r="K87" s="133"/>
    </row>
    <row r="88" spans="1:11" s="201" customFormat="1" ht="21.75" customHeight="1">
      <c r="A88" s="197">
        <v>36</v>
      </c>
      <c r="B88" s="204" t="s">
        <v>56</v>
      </c>
      <c r="C88" s="399"/>
      <c r="D88" s="375"/>
      <c r="E88" s="415"/>
      <c r="F88" s="416"/>
      <c r="G88" s="416"/>
      <c r="H88" s="203"/>
      <c r="I88" s="203"/>
      <c r="J88" s="203"/>
      <c r="K88" s="200"/>
    </row>
    <row r="89" spans="1:11">
      <c r="B89" s="138"/>
      <c r="C89" s="395"/>
      <c r="D89" s="376"/>
      <c r="E89" s="409"/>
      <c r="F89" s="410"/>
      <c r="G89" s="410"/>
      <c r="H89" s="182"/>
      <c r="I89" s="182"/>
      <c r="J89" s="182"/>
      <c r="K89" s="133"/>
    </row>
    <row r="90" spans="1:11" ht="15" thickBot="1">
      <c r="B90" s="138"/>
      <c r="C90" s="396"/>
      <c r="D90" s="377"/>
      <c r="E90" s="409"/>
      <c r="F90" s="410"/>
      <c r="G90" s="410"/>
      <c r="H90" s="182"/>
      <c r="I90" s="182"/>
      <c r="J90" s="182"/>
      <c r="K90" s="133"/>
    </row>
    <row r="91" spans="1:11" ht="15.75" thickTop="1">
      <c r="B91" s="123" t="s">
        <v>170</v>
      </c>
      <c r="C91" s="397">
        <f>SUM(C89:C90)</f>
        <v>0</v>
      </c>
      <c r="D91" s="378"/>
      <c r="E91" s="411"/>
      <c r="F91" s="412"/>
      <c r="G91" s="412"/>
      <c r="H91" s="183"/>
      <c r="I91" s="183"/>
      <c r="J91" s="183"/>
      <c r="K91" s="133"/>
    </row>
    <row r="92" spans="1:11" s="201" customFormat="1" ht="21.75" customHeight="1">
      <c r="A92" s="197">
        <v>37</v>
      </c>
      <c r="B92" s="204" t="s">
        <v>57</v>
      </c>
      <c r="C92" s="399"/>
      <c r="D92" s="375"/>
      <c r="E92" s="415"/>
      <c r="F92" s="416"/>
      <c r="G92" s="416"/>
      <c r="H92" s="203"/>
      <c r="I92" s="203"/>
      <c r="J92" s="203"/>
      <c r="K92" s="200"/>
    </row>
    <row r="93" spans="1:11">
      <c r="B93" s="138"/>
      <c r="C93" s="395"/>
      <c r="D93" s="376"/>
      <c r="E93" s="409"/>
      <c r="F93" s="410"/>
      <c r="G93" s="410"/>
      <c r="H93" s="182"/>
      <c r="I93" s="182"/>
      <c r="J93" s="182"/>
      <c r="K93" s="133"/>
    </row>
    <row r="94" spans="1:11" ht="15" thickBot="1">
      <c r="B94" s="138"/>
      <c r="C94" s="396"/>
      <c r="D94" s="377"/>
      <c r="E94" s="409"/>
      <c r="F94" s="410"/>
      <c r="G94" s="410"/>
      <c r="H94" s="182"/>
      <c r="I94" s="182"/>
      <c r="J94" s="182"/>
      <c r="K94" s="133"/>
    </row>
    <row r="95" spans="1:11" ht="15.75" thickTop="1">
      <c r="B95" s="123" t="s">
        <v>170</v>
      </c>
      <c r="C95" s="397">
        <f>SUM(C93:C94)</f>
        <v>0</v>
      </c>
      <c r="D95" s="378"/>
      <c r="E95" s="411"/>
      <c r="F95" s="412"/>
      <c r="G95" s="412"/>
      <c r="H95" s="183"/>
      <c r="I95" s="183"/>
      <c r="J95" s="183"/>
      <c r="K95" s="133"/>
    </row>
    <row r="96" spans="1:11" s="201" customFormat="1" ht="21.75" customHeight="1">
      <c r="A96" s="197">
        <v>38</v>
      </c>
      <c r="B96" s="204" t="s">
        <v>21</v>
      </c>
      <c r="C96" s="399"/>
      <c r="D96" s="375"/>
      <c r="E96" s="415"/>
      <c r="F96" s="416"/>
      <c r="G96" s="416"/>
      <c r="H96" s="203"/>
      <c r="I96" s="203"/>
      <c r="J96" s="203"/>
      <c r="K96" s="200"/>
    </row>
    <row r="97" spans="1:11">
      <c r="B97" s="138"/>
      <c r="C97" s="395"/>
      <c r="D97" s="376"/>
      <c r="E97" s="409"/>
      <c r="F97" s="410"/>
      <c r="G97" s="410"/>
      <c r="H97" s="182"/>
      <c r="I97" s="182"/>
      <c r="J97" s="182"/>
      <c r="K97" s="133"/>
    </row>
    <row r="98" spans="1:11" ht="15" thickBot="1">
      <c r="B98" s="138"/>
      <c r="C98" s="396"/>
      <c r="D98" s="377"/>
      <c r="E98" s="409"/>
      <c r="F98" s="410"/>
      <c r="G98" s="410"/>
      <c r="H98" s="182"/>
      <c r="I98" s="182"/>
      <c r="J98" s="182"/>
      <c r="K98" s="133"/>
    </row>
    <row r="99" spans="1:11" ht="15.75" thickTop="1">
      <c r="B99" s="123" t="s">
        <v>170</v>
      </c>
      <c r="C99" s="397">
        <f>SUM(C97:C98)</f>
        <v>0</v>
      </c>
      <c r="D99" s="378"/>
      <c r="E99" s="412"/>
      <c r="F99" s="412"/>
      <c r="G99" s="412"/>
      <c r="H99" s="183"/>
      <c r="I99" s="183"/>
      <c r="J99" s="183"/>
      <c r="K99" s="133"/>
    </row>
    <row r="100" spans="1:11" s="201" customFormat="1" ht="21.75" customHeight="1">
      <c r="A100" s="197">
        <v>39</v>
      </c>
      <c r="B100" s="204" t="s">
        <v>22</v>
      </c>
      <c r="C100" s="399"/>
      <c r="D100" s="375"/>
      <c r="E100" s="415"/>
      <c r="F100" s="416"/>
      <c r="G100" s="416"/>
      <c r="H100" s="203"/>
      <c r="I100" s="203"/>
      <c r="J100" s="203"/>
      <c r="K100" s="200"/>
    </row>
    <row r="101" spans="1:11">
      <c r="B101" s="138"/>
      <c r="C101" s="395"/>
      <c r="D101" s="376"/>
      <c r="E101" s="409"/>
      <c r="F101" s="410"/>
      <c r="G101" s="410"/>
      <c r="H101" s="182"/>
      <c r="I101" s="182"/>
      <c r="J101" s="182"/>
      <c r="K101" s="133"/>
    </row>
    <row r="102" spans="1:11" ht="15" thickBot="1">
      <c r="B102" s="138"/>
      <c r="C102" s="396"/>
      <c r="D102" s="377"/>
      <c r="E102" s="409"/>
      <c r="F102" s="410"/>
      <c r="G102" s="410"/>
      <c r="H102" s="182"/>
      <c r="I102" s="182"/>
      <c r="J102" s="182"/>
      <c r="K102" s="133"/>
    </row>
    <row r="103" spans="1:11" ht="15.75" thickTop="1">
      <c r="B103" s="123" t="s">
        <v>170</v>
      </c>
      <c r="C103" s="397">
        <f>SUM(C101:C102)</f>
        <v>0</v>
      </c>
      <c r="D103" s="378"/>
      <c r="E103" s="412"/>
      <c r="F103" s="412"/>
      <c r="G103" s="412"/>
      <c r="H103" s="183"/>
      <c r="I103" s="183"/>
      <c r="J103" s="183"/>
      <c r="K103" s="133"/>
    </row>
    <row r="104" spans="1:11" s="201" customFormat="1" ht="21.75" customHeight="1">
      <c r="A104" s="197">
        <v>40</v>
      </c>
      <c r="B104" s="204" t="s">
        <v>23</v>
      </c>
      <c r="C104" s="399"/>
      <c r="D104" s="375"/>
      <c r="E104" s="415"/>
      <c r="F104" s="416"/>
      <c r="G104" s="416"/>
      <c r="H104" s="203"/>
      <c r="I104" s="203"/>
      <c r="J104" s="203"/>
      <c r="K104" s="200"/>
    </row>
    <row r="105" spans="1:11">
      <c r="B105" s="138"/>
      <c r="C105" s="395"/>
      <c r="D105" s="376"/>
      <c r="E105" s="409"/>
      <c r="F105" s="410"/>
      <c r="G105" s="410"/>
      <c r="H105" s="182"/>
      <c r="I105" s="182"/>
      <c r="J105" s="182"/>
      <c r="K105" s="133"/>
    </row>
    <row r="106" spans="1:11" ht="15" thickBot="1">
      <c r="B106" s="138"/>
      <c r="C106" s="396"/>
      <c r="D106" s="377"/>
      <c r="E106" s="409"/>
      <c r="F106" s="410"/>
      <c r="G106" s="410"/>
      <c r="H106" s="182"/>
      <c r="I106" s="182"/>
      <c r="J106" s="182"/>
      <c r="K106" s="133"/>
    </row>
    <row r="107" spans="1:11" ht="15.75" thickTop="1">
      <c r="B107" s="123" t="s">
        <v>170</v>
      </c>
      <c r="C107" s="397">
        <f>SUM(C105:C106)</f>
        <v>0</v>
      </c>
      <c r="D107" s="378"/>
      <c r="E107" s="411"/>
      <c r="F107" s="412"/>
      <c r="G107" s="412"/>
      <c r="H107" s="183"/>
      <c r="I107" s="183"/>
      <c r="J107" s="183"/>
      <c r="K107" s="133"/>
    </row>
    <row r="108" spans="1:11" s="201" customFormat="1" ht="21.75" customHeight="1">
      <c r="A108" s="197">
        <v>41</v>
      </c>
      <c r="B108" s="204" t="s">
        <v>161</v>
      </c>
      <c r="C108" s="399"/>
      <c r="D108" s="375"/>
      <c r="E108" s="415"/>
      <c r="F108" s="416"/>
      <c r="G108" s="416"/>
      <c r="H108" s="203"/>
      <c r="I108" s="203"/>
      <c r="J108" s="203"/>
      <c r="K108" s="200"/>
    </row>
    <row r="109" spans="1:11">
      <c r="B109" s="138"/>
      <c r="C109" s="395"/>
      <c r="D109" s="376"/>
      <c r="E109" s="409"/>
      <c r="F109" s="410"/>
      <c r="G109" s="410"/>
      <c r="H109" s="182"/>
      <c r="I109" s="182"/>
      <c r="J109" s="182"/>
      <c r="K109" s="133"/>
    </row>
    <row r="110" spans="1:11" ht="15" thickBot="1">
      <c r="B110" s="138"/>
      <c r="C110" s="396"/>
      <c r="D110" s="377"/>
      <c r="E110" s="409"/>
      <c r="F110" s="410"/>
      <c r="G110" s="410"/>
      <c r="H110" s="182"/>
      <c r="I110" s="182"/>
      <c r="J110" s="182"/>
      <c r="K110" s="133"/>
    </row>
    <row r="111" spans="1:11" ht="15.75" thickTop="1">
      <c r="B111" s="123" t="s">
        <v>170</v>
      </c>
      <c r="C111" s="397">
        <f>SUM(C109:C110)</f>
        <v>0</v>
      </c>
      <c r="D111" s="378"/>
      <c r="E111" s="412"/>
      <c r="F111" s="412"/>
      <c r="G111" s="412"/>
      <c r="H111" s="183"/>
      <c r="I111" s="183"/>
      <c r="J111" s="183"/>
      <c r="K111" s="133"/>
    </row>
    <row r="112" spans="1:11" s="201" customFormat="1" ht="21.75" customHeight="1">
      <c r="A112" s="197">
        <v>42</v>
      </c>
      <c r="B112" s="204" t="s">
        <v>171</v>
      </c>
      <c r="C112" s="399"/>
      <c r="D112" s="375"/>
      <c r="E112" s="415"/>
      <c r="F112" s="416"/>
      <c r="G112" s="416"/>
      <c r="H112" s="199"/>
      <c r="I112" s="199"/>
      <c r="J112" s="199"/>
      <c r="K112" s="200"/>
    </row>
    <row r="113" spans="1:11">
      <c r="B113" s="138"/>
      <c r="C113" s="395"/>
      <c r="D113" s="376"/>
      <c r="E113" s="409"/>
      <c r="F113" s="410"/>
      <c r="G113" s="410"/>
      <c r="H113" s="180"/>
      <c r="I113" s="180"/>
      <c r="J113" s="180"/>
      <c r="K113" s="133"/>
    </row>
    <row r="114" spans="1:11" ht="15" thickBot="1">
      <c r="B114" s="138"/>
      <c r="C114" s="396"/>
      <c r="D114" s="377"/>
      <c r="E114" s="409"/>
      <c r="F114" s="410"/>
      <c r="G114" s="410"/>
      <c r="H114" s="180"/>
      <c r="I114" s="180"/>
      <c r="J114" s="180"/>
      <c r="K114" s="133"/>
    </row>
    <row r="115" spans="1:11" ht="15.75" thickTop="1">
      <c r="B115" s="123" t="s">
        <v>170</v>
      </c>
      <c r="C115" s="397">
        <f>SUM(C113:C114)</f>
        <v>0</v>
      </c>
      <c r="D115" s="378"/>
      <c r="E115" s="421"/>
      <c r="F115" s="412"/>
      <c r="G115" s="412"/>
      <c r="H115" s="181"/>
      <c r="I115" s="181"/>
      <c r="J115" s="181"/>
      <c r="K115" s="133"/>
    </row>
    <row r="116" spans="1:11" s="201" customFormat="1" ht="21.75" customHeight="1">
      <c r="A116" s="197">
        <v>43</v>
      </c>
      <c r="B116" s="204" t="s">
        <v>37</v>
      </c>
      <c r="C116" s="399"/>
      <c r="D116" s="375"/>
      <c r="E116" s="415"/>
      <c r="F116" s="416"/>
      <c r="G116" s="416"/>
      <c r="H116" s="203"/>
      <c r="I116" s="203"/>
      <c r="J116" s="203"/>
      <c r="K116" s="200"/>
    </row>
    <row r="117" spans="1:11">
      <c r="B117" s="138"/>
      <c r="C117" s="395"/>
      <c r="D117" s="376"/>
      <c r="E117" s="409"/>
      <c r="F117" s="410"/>
      <c r="G117" s="410"/>
      <c r="H117" s="182"/>
      <c r="I117" s="182"/>
      <c r="J117" s="182"/>
      <c r="K117" s="133"/>
    </row>
    <row r="118" spans="1:11" ht="15" thickBot="1">
      <c r="B118" s="138"/>
      <c r="C118" s="396"/>
      <c r="D118" s="377"/>
      <c r="E118" s="409"/>
      <c r="F118" s="410"/>
      <c r="G118" s="410"/>
      <c r="H118" s="182"/>
      <c r="I118" s="182"/>
      <c r="J118" s="182"/>
      <c r="K118" s="133"/>
    </row>
    <row r="119" spans="1:11" ht="15.75" thickTop="1">
      <c r="B119" s="123" t="s">
        <v>170</v>
      </c>
      <c r="C119" s="397">
        <f>SUM(C117:C118)</f>
        <v>0</v>
      </c>
      <c r="D119" s="378"/>
      <c r="E119" s="421"/>
      <c r="F119" s="412"/>
      <c r="G119" s="412"/>
      <c r="H119" s="183"/>
      <c r="I119" s="183"/>
      <c r="J119" s="183"/>
      <c r="K119" s="133"/>
    </row>
    <row r="120" spans="1:11" s="201" customFormat="1" ht="21.75" customHeight="1">
      <c r="A120" s="197">
        <v>44</v>
      </c>
      <c r="B120" s="204" t="s">
        <v>172</v>
      </c>
      <c r="C120" s="399"/>
      <c r="D120" s="375"/>
      <c r="E120" s="415"/>
      <c r="F120" s="416"/>
      <c r="G120" s="416"/>
      <c r="H120" s="199"/>
      <c r="I120" s="199"/>
      <c r="J120" s="199"/>
      <c r="K120" s="200"/>
    </row>
    <row r="121" spans="1:11">
      <c r="B121" s="138"/>
      <c r="C121" s="395"/>
      <c r="D121" s="376"/>
      <c r="E121" s="409"/>
      <c r="F121" s="410"/>
      <c r="G121" s="410"/>
      <c r="H121" s="180"/>
      <c r="I121" s="180"/>
      <c r="J121" s="180"/>
      <c r="K121" s="133"/>
    </row>
    <row r="122" spans="1:11" ht="15" thickBot="1">
      <c r="B122" s="138"/>
      <c r="C122" s="396"/>
      <c r="D122" s="377"/>
      <c r="E122" s="409"/>
      <c r="F122" s="410"/>
      <c r="G122" s="410"/>
      <c r="H122" s="180"/>
      <c r="I122" s="180"/>
      <c r="J122" s="180"/>
      <c r="K122" s="133"/>
    </row>
    <row r="123" spans="1:11" ht="15.75" thickTop="1">
      <c r="B123" s="123" t="s">
        <v>170</v>
      </c>
      <c r="C123" s="397">
        <f>SUM(C121:C122)</f>
        <v>0</v>
      </c>
      <c r="D123" s="378"/>
      <c r="E123" s="421"/>
      <c r="F123" s="412"/>
      <c r="G123" s="412"/>
      <c r="H123" s="181"/>
      <c r="I123" s="181"/>
      <c r="J123" s="181"/>
      <c r="K123" s="133"/>
    </row>
    <row r="124" spans="1:11" s="201" customFormat="1" ht="21.75" customHeight="1">
      <c r="A124" s="197">
        <v>45</v>
      </c>
      <c r="B124" s="204" t="s">
        <v>24</v>
      </c>
      <c r="C124" s="399"/>
      <c r="D124" s="375"/>
      <c r="E124" s="415"/>
      <c r="F124" s="416"/>
      <c r="G124" s="416"/>
      <c r="H124" s="203"/>
      <c r="I124" s="203"/>
      <c r="J124" s="203"/>
      <c r="K124" s="200"/>
    </row>
    <row r="125" spans="1:11">
      <c r="B125" s="138"/>
      <c r="C125" s="395"/>
      <c r="D125" s="376"/>
      <c r="E125" s="409"/>
      <c r="F125" s="410"/>
      <c r="G125" s="410"/>
      <c r="H125" s="182"/>
      <c r="I125" s="182"/>
      <c r="J125" s="182"/>
      <c r="K125" s="133"/>
    </row>
    <row r="126" spans="1:11" ht="15" thickBot="1">
      <c r="B126" s="138"/>
      <c r="C126" s="396"/>
      <c r="D126" s="377"/>
      <c r="E126" s="409"/>
      <c r="F126" s="410"/>
      <c r="G126" s="410"/>
      <c r="H126" s="182"/>
      <c r="I126" s="182"/>
      <c r="J126" s="182"/>
      <c r="K126" s="133"/>
    </row>
    <row r="127" spans="1:11" ht="15.75" thickTop="1">
      <c r="B127" s="123" t="s">
        <v>170</v>
      </c>
      <c r="C127" s="397">
        <f>SUM(C125:C126)</f>
        <v>0</v>
      </c>
      <c r="D127" s="378"/>
      <c r="E127" s="421"/>
      <c r="F127" s="412"/>
      <c r="G127" s="412"/>
      <c r="H127" s="183"/>
      <c r="I127" s="183"/>
      <c r="J127" s="183"/>
      <c r="K127" s="133"/>
    </row>
    <row r="128" spans="1:11" s="201" customFormat="1" ht="21.75" customHeight="1">
      <c r="A128" s="197">
        <v>46</v>
      </c>
      <c r="B128" s="204" t="s">
        <v>156</v>
      </c>
      <c r="C128" s="399"/>
      <c r="D128" s="375"/>
      <c r="E128" s="415"/>
      <c r="F128" s="416"/>
      <c r="G128" s="416"/>
      <c r="H128" s="203"/>
      <c r="I128" s="203"/>
      <c r="J128" s="203"/>
      <c r="K128" s="200"/>
    </row>
    <row r="129" spans="1:11">
      <c r="B129" s="138"/>
      <c r="C129" s="395"/>
      <c r="D129" s="376"/>
      <c r="E129" s="409"/>
      <c r="F129" s="410"/>
      <c r="G129" s="410"/>
      <c r="H129" s="182"/>
      <c r="I129" s="182"/>
      <c r="J129" s="182"/>
      <c r="K129" s="133"/>
    </row>
    <row r="130" spans="1:11" ht="15" thickBot="1">
      <c r="B130" s="138"/>
      <c r="C130" s="396"/>
      <c r="D130" s="377"/>
      <c r="E130" s="409"/>
      <c r="F130" s="410"/>
      <c r="G130" s="410"/>
      <c r="H130" s="182"/>
      <c r="I130" s="182"/>
      <c r="J130" s="182"/>
      <c r="K130" s="133"/>
    </row>
    <row r="131" spans="1:11" ht="15.75" thickTop="1">
      <c r="B131" s="123" t="s">
        <v>170</v>
      </c>
      <c r="C131" s="397">
        <f>SUM(C129:C130)</f>
        <v>0</v>
      </c>
      <c r="D131" s="378"/>
      <c r="E131" s="421"/>
      <c r="F131" s="412"/>
      <c r="G131" s="412"/>
      <c r="H131" s="183"/>
      <c r="I131" s="183"/>
      <c r="J131" s="183"/>
      <c r="K131" s="133"/>
    </row>
    <row r="132" spans="1:11" s="201" customFormat="1" ht="21.75" customHeight="1">
      <c r="A132" s="197">
        <v>47</v>
      </c>
      <c r="B132" s="204" t="s">
        <v>173</v>
      </c>
      <c r="C132" s="399"/>
      <c r="D132" s="375"/>
      <c r="E132" s="415"/>
      <c r="F132" s="416"/>
      <c r="G132" s="416"/>
      <c r="H132" s="203"/>
      <c r="I132" s="203"/>
      <c r="J132" s="203"/>
      <c r="K132" s="200"/>
    </row>
    <row r="133" spans="1:11">
      <c r="B133" s="138"/>
      <c r="C133" s="395"/>
      <c r="D133" s="376"/>
      <c r="E133" s="409"/>
      <c r="F133" s="410"/>
      <c r="G133" s="410"/>
      <c r="H133" s="182"/>
      <c r="I133" s="182"/>
      <c r="J133" s="182"/>
      <c r="K133" s="133"/>
    </row>
    <row r="134" spans="1:11" ht="15" thickBot="1">
      <c r="B134" s="138"/>
      <c r="C134" s="396"/>
      <c r="D134" s="377"/>
      <c r="E134" s="409"/>
      <c r="F134" s="410"/>
      <c r="G134" s="410"/>
      <c r="H134" s="182"/>
      <c r="I134" s="182"/>
      <c r="J134" s="182"/>
      <c r="K134" s="133"/>
    </row>
    <row r="135" spans="1:11" ht="15.75" thickTop="1">
      <c r="B135" s="123" t="s">
        <v>170</v>
      </c>
      <c r="C135" s="397">
        <f>SUM(C133:C134)</f>
        <v>0</v>
      </c>
      <c r="D135" s="378"/>
      <c r="E135" s="421"/>
      <c r="F135" s="412"/>
      <c r="G135" s="412"/>
      <c r="H135" s="183"/>
      <c r="I135" s="183"/>
      <c r="J135" s="183"/>
      <c r="K135" s="133"/>
    </row>
    <row r="136" spans="1:11" s="201" customFormat="1" ht="21.75" customHeight="1">
      <c r="A136" s="197">
        <v>49</v>
      </c>
      <c r="B136" s="204" t="s">
        <v>61</v>
      </c>
      <c r="C136" s="399"/>
      <c r="D136" s="375"/>
      <c r="E136" s="415"/>
      <c r="F136" s="416"/>
      <c r="G136" s="416"/>
      <c r="H136" s="199"/>
      <c r="I136" s="199"/>
      <c r="J136" s="199"/>
      <c r="K136" s="200"/>
    </row>
    <row r="137" spans="1:11">
      <c r="B137" s="138"/>
      <c r="C137" s="395"/>
      <c r="D137" s="376"/>
      <c r="E137" s="409"/>
      <c r="F137" s="410"/>
      <c r="G137" s="410"/>
      <c r="H137" s="180"/>
      <c r="I137" s="180"/>
      <c r="J137" s="180"/>
      <c r="K137" s="133"/>
    </row>
    <row r="138" spans="1:11" ht="15" thickBot="1">
      <c r="B138" s="138"/>
      <c r="C138" s="396"/>
      <c r="D138" s="377"/>
      <c r="E138" s="409"/>
      <c r="F138" s="410"/>
      <c r="G138" s="410"/>
      <c r="H138" s="180"/>
      <c r="I138" s="180"/>
      <c r="J138" s="180"/>
      <c r="K138" s="133"/>
    </row>
    <row r="139" spans="1:11" ht="15.75" thickTop="1">
      <c r="B139" s="123" t="s">
        <v>170</v>
      </c>
      <c r="C139" s="397">
        <f>SUM(C137:C138)</f>
        <v>0</v>
      </c>
      <c r="D139" s="378"/>
      <c r="E139" s="421"/>
      <c r="F139" s="412"/>
      <c r="G139" s="412"/>
      <c r="H139" s="181"/>
      <c r="I139" s="181"/>
      <c r="J139" s="181"/>
      <c r="K139" s="133"/>
    </row>
    <row r="140" spans="1:11" s="201" customFormat="1" ht="21.75" customHeight="1">
      <c r="A140" s="197">
        <v>50</v>
      </c>
      <c r="B140" s="204" t="s">
        <v>58</v>
      </c>
      <c r="C140" s="399"/>
      <c r="D140" s="375"/>
      <c r="E140" s="415"/>
      <c r="F140" s="416"/>
      <c r="G140" s="416"/>
      <c r="H140" s="203"/>
      <c r="I140" s="203"/>
      <c r="J140" s="203"/>
      <c r="K140" s="200"/>
    </row>
    <row r="141" spans="1:11">
      <c r="B141" s="138"/>
      <c r="C141" s="395"/>
      <c r="D141" s="376"/>
      <c r="E141" s="409"/>
      <c r="F141" s="410"/>
      <c r="G141" s="410"/>
      <c r="H141" s="182"/>
      <c r="I141" s="182"/>
      <c r="J141" s="182"/>
      <c r="K141" s="133"/>
    </row>
    <row r="142" spans="1:11" ht="15" thickBot="1">
      <c r="B142" s="138"/>
      <c r="C142" s="396"/>
      <c r="D142" s="377"/>
      <c r="E142" s="409"/>
      <c r="F142" s="410"/>
      <c r="G142" s="410"/>
      <c r="H142" s="182"/>
      <c r="I142" s="182"/>
      <c r="J142" s="182"/>
      <c r="K142" s="133"/>
    </row>
    <row r="143" spans="1:11" ht="15.75" thickTop="1">
      <c r="B143" s="123" t="s">
        <v>170</v>
      </c>
      <c r="C143" s="397">
        <f>SUM(C141:C142)</f>
        <v>0</v>
      </c>
      <c r="D143" s="378"/>
      <c r="E143" s="411"/>
      <c r="F143" s="412"/>
      <c r="G143" s="412"/>
      <c r="H143" s="183"/>
      <c r="I143" s="183"/>
      <c r="J143" s="183"/>
      <c r="K143" s="133"/>
    </row>
    <row r="144" spans="1:11" s="201" customFormat="1" ht="21.75" customHeight="1">
      <c r="A144" s="197">
        <v>51</v>
      </c>
      <c r="B144" s="204" t="s">
        <v>157</v>
      </c>
      <c r="C144" s="399"/>
      <c r="D144" s="375"/>
      <c r="E144" s="415"/>
      <c r="F144" s="416"/>
      <c r="G144" s="416"/>
      <c r="H144" s="203"/>
      <c r="I144" s="203"/>
      <c r="J144" s="203"/>
      <c r="K144" s="200"/>
    </row>
    <row r="145" spans="1:11">
      <c r="B145" s="138"/>
      <c r="C145" s="395"/>
      <c r="D145" s="376"/>
      <c r="E145" s="409"/>
      <c r="F145" s="410"/>
      <c r="G145" s="410"/>
      <c r="H145" s="182"/>
      <c r="I145" s="182"/>
      <c r="J145" s="182"/>
      <c r="K145" s="133"/>
    </row>
    <row r="146" spans="1:11" ht="15" thickBot="1">
      <c r="B146" s="138"/>
      <c r="C146" s="396"/>
      <c r="D146" s="377"/>
      <c r="E146" s="409"/>
      <c r="F146" s="410"/>
      <c r="G146" s="410"/>
      <c r="H146" s="182"/>
      <c r="I146" s="182"/>
      <c r="J146" s="182"/>
      <c r="K146" s="133"/>
    </row>
    <row r="147" spans="1:11" ht="15.75" thickTop="1">
      <c r="B147" s="123" t="s">
        <v>170</v>
      </c>
      <c r="C147" s="397">
        <f>SUM(C145:C146)</f>
        <v>0</v>
      </c>
      <c r="D147" s="378"/>
      <c r="E147" s="421"/>
      <c r="F147" s="412"/>
      <c r="G147" s="412"/>
      <c r="H147" s="183"/>
      <c r="I147" s="183"/>
      <c r="J147" s="183"/>
      <c r="K147" s="133"/>
    </row>
    <row r="148" spans="1:11" s="201" customFormat="1" ht="21.75" customHeight="1">
      <c r="A148" s="197">
        <v>52</v>
      </c>
      <c r="B148" s="204" t="s">
        <v>25</v>
      </c>
      <c r="C148" s="399"/>
      <c r="D148" s="375"/>
      <c r="E148" s="415"/>
      <c r="F148" s="416"/>
      <c r="G148" s="416"/>
      <c r="H148" s="199"/>
      <c r="I148" s="199"/>
      <c r="J148" s="199"/>
      <c r="K148" s="200"/>
    </row>
    <row r="149" spans="1:11">
      <c r="B149" s="138"/>
      <c r="C149" s="395"/>
      <c r="D149" s="376"/>
      <c r="E149" s="409"/>
      <c r="F149" s="410"/>
      <c r="G149" s="410"/>
      <c r="H149" s="180"/>
      <c r="I149" s="180"/>
      <c r="J149" s="180"/>
      <c r="K149" s="133"/>
    </row>
    <row r="150" spans="1:11" ht="15" thickBot="1">
      <c r="B150" s="138"/>
      <c r="C150" s="396"/>
      <c r="D150" s="377"/>
      <c r="E150" s="409"/>
      <c r="F150" s="410"/>
      <c r="G150" s="410"/>
      <c r="H150" s="180"/>
      <c r="I150" s="180"/>
      <c r="J150" s="180"/>
      <c r="K150" s="133"/>
    </row>
    <row r="151" spans="1:11" ht="15.75" thickTop="1">
      <c r="B151" s="123" t="s">
        <v>170</v>
      </c>
      <c r="C151" s="397">
        <f>SUM(C149:C150)</f>
        <v>0</v>
      </c>
      <c r="D151" s="378"/>
      <c r="E151" s="421"/>
      <c r="F151" s="412"/>
      <c r="G151" s="412"/>
      <c r="H151" s="181"/>
      <c r="I151" s="181"/>
      <c r="J151" s="181"/>
      <c r="K151" s="133"/>
    </row>
    <row r="152" spans="1:11" s="201" customFormat="1" ht="21.75" customHeight="1">
      <c r="A152" s="197">
        <v>55</v>
      </c>
      <c r="B152" s="204" t="s">
        <v>26</v>
      </c>
      <c r="C152" s="399"/>
      <c r="D152" s="375"/>
      <c r="E152" s="415"/>
      <c r="F152" s="416"/>
      <c r="G152" s="416"/>
      <c r="H152" s="203"/>
      <c r="I152" s="203"/>
      <c r="J152" s="203"/>
      <c r="K152" s="200"/>
    </row>
    <row r="153" spans="1:11">
      <c r="B153" s="138"/>
      <c r="C153" s="395"/>
      <c r="D153" s="376"/>
      <c r="E153" s="409"/>
      <c r="F153" s="410"/>
      <c r="G153" s="410"/>
      <c r="H153" s="182"/>
      <c r="I153" s="182"/>
      <c r="J153" s="182"/>
      <c r="K153" s="133"/>
    </row>
    <row r="154" spans="1:11" ht="15" thickBot="1">
      <c r="B154" s="138"/>
      <c r="C154" s="396"/>
      <c r="D154" s="377"/>
      <c r="E154" s="409"/>
      <c r="F154" s="410"/>
      <c r="G154" s="410"/>
      <c r="H154" s="182"/>
      <c r="I154" s="182"/>
      <c r="J154" s="182"/>
      <c r="K154" s="133"/>
    </row>
    <row r="155" spans="1:11" ht="15.75" thickTop="1">
      <c r="B155" s="123" t="s">
        <v>170</v>
      </c>
      <c r="C155" s="397">
        <f>SUM(C153:C154)</f>
        <v>0</v>
      </c>
      <c r="D155" s="378"/>
      <c r="E155" s="422"/>
      <c r="F155" s="412"/>
      <c r="G155" s="412"/>
      <c r="H155" s="183"/>
      <c r="I155" s="183"/>
      <c r="J155" s="183"/>
      <c r="K155" s="133"/>
    </row>
    <row r="156" spans="1:11" s="201" customFormat="1" ht="21.75" customHeight="1">
      <c r="A156" s="197">
        <v>56</v>
      </c>
      <c r="B156" s="204" t="s">
        <v>27</v>
      </c>
      <c r="C156" s="399"/>
      <c r="D156" s="375"/>
      <c r="E156" s="415"/>
      <c r="F156" s="416"/>
      <c r="G156" s="416"/>
      <c r="H156" s="203"/>
      <c r="I156" s="203"/>
      <c r="J156" s="203"/>
      <c r="K156" s="200"/>
    </row>
    <row r="157" spans="1:11">
      <c r="B157" s="138"/>
      <c r="C157" s="395"/>
      <c r="D157" s="376"/>
      <c r="E157" s="409"/>
      <c r="F157" s="410"/>
      <c r="G157" s="410"/>
      <c r="H157" s="182"/>
      <c r="I157" s="182"/>
      <c r="J157" s="182"/>
      <c r="K157" s="133"/>
    </row>
    <row r="158" spans="1:11" ht="15" thickBot="1">
      <c r="B158" s="138"/>
      <c r="C158" s="396"/>
      <c r="D158" s="377"/>
      <c r="E158" s="409"/>
      <c r="F158" s="410"/>
      <c r="G158" s="410"/>
      <c r="H158" s="182"/>
      <c r="I158" s="182"/>
      <c r="J158" s="182"/>
      <c r="K158" s="133"/>
    </row>
    <row r="159" spans="1:11" ht="15.75" thickTop="1">
      <c r="B159" s="125" t="s">
        <v>170</v>
      </c>
      <c r="C159" s="401">
        <f>SUM(C157:C158)</f>
        <v>0</v>
      </c>
      <c r="D159" s="381"/>
      <c r="E159" s="423"/>
      <c r="F159" s="424"/>
      <c r="G159" s="424"/>
      <c r="H159" s="185"/>
      <c r="I159" s="185"/>
      <c r="J159" s="185"/>
      <c r="K159" s="133"/>
    </row>
    <row r="160" spans="1:11" s="201" customFormat="1" ht="21.75" customHeight="1">
      <c r="A160" s="197">
        <v>57</v>
      </c>
      <c r="B160" s="206" t="s">
        <v>59</v>
      </c>
      <c r="C160" s="398"/>
      <c r="D160" s="379"/>
      <c r="E160" s="413"/>
      <c r="F160" s="414"/>
      <c r="G160" s="414"/>
      <c r="H160" s="203"/>
      <c r="I160" s="203"/>
      <c r="J160" s="203"/>
      <c r="K160" s="200"/>
    </row>
    <row r="161" spans="1:11">
      <c r="B161" s="138"/>
      <c r="C161" s="395"/>
      <c r="D161" s="376"/>
      <c r="E161" s="409"/>
      <c r="F161" s="410"/>
      <c r="G161" s="410"/>
      <c r="H161" s="180"/>
      <c r="I161" s="180"/>
      <c r="J161" s="180"/>
      <c r="K161" s="133"/>
    </row>
    <row r="162" spans="1:11" ht="15" thickBot="1">
      <c r="B162" s="138"/>
      <c r="C162" s="396"/>
      <c r="D162" s="377"/>
      <c r="E162" s="409"/>
      <c r="F162" s="410"/>
      <c r="G162" s="410"/>
      <c r="H162" s="180"/>
      <c r="I162" s="180"/>
      <c r="J162" s="180"/>
      <c r="K162" s="133"/>
    </row>
    <row r="163" spans="1:11" ht="15.75" thickTop="1">
      <c r="B163" s="123" t="s">
        <v>170</v>
      </c>
      <c r="C163" s="397">
        <f>SUM(C161:C162)</f>
        <v>0</v>
      </c>
      <c r="D163" s="378"/>
      <c r="E163" s="422"/>
      <c r="F163" s="412"/>
      <c r="G163" s="412"/>
      <c r="H163" s="181"/>
      <c r="I163" s="181"/>
      <c r="J163" s="181"/>
      <c r="K163" s="133"/>
    </row>
    <row r="164" spans="1:11" s="201" customFormat="1" ht="21.75" customHeight="1">
      <c r="A164" s="197">
        <v>58</v>
      </c>
      <c r="B164" s="206" t="s">
        <v>28</v>
      </c>
      <c r="C164" s="398"/>
      <c r="D164" s="379"/>
      <c r="E164" s="413"/>
      <c r="F164" s="414"/>
      <c r="G164" s="414"/>
      <c r="H164" s="203"/>
      <c r="I164" s="203"/>
      <c r="J164" s="203"/>
      <c r="K164" s="200"/>
    </row>
    <row r="165" spans="1:11">
      <c r="B165" s="138"/>
      <c r="C165" s="395"/>
      <c r="D165" s="376"/>
      <c r="E165" s="409"/>
      <c r="F165" s="410"/>
      <c r="G165" s="410"/>
      <c r="H165" s="180"/>
      <c r="I165" s="180"/>
      <c r="J165" s="180"/>
      <c r="K165" s="133"/>
    </row>
    <row r="166" spans="1:11" ht="15" thickBot="1">
      <c r="B166" s="138"/>
      <c r="C166" s="396"/>
      <c r="D166" s="377"/>
      <c r="E166" s="409"/>
      <c r="F166" s="410"/>
      <c r="G166" s="410"/>
      <c r="H166" s="180"/>
      <c r="I166" s="180"/>
      <c r="J166" s="180"/>
      <c r="K166" s="133"/>
    </row>
    <row r="167" spans="1:11" ht="15.75" thickTop="1">
      <c r="B167" s="123" t="s">
        <v>170</v>
      </c>
      <c r="C167" s="397">
        <f>SUM(C165:C166)</f>
        <v>0</v>
      </c>
      <c r="D167" s="378"/>
      <c r="E167" s="422"/>
      <c r="F167" s="412"/>
      <c r="G167" s="425"/>
      <c r="H167" s="181"/>
      <c r="I167" s="181"/>
      <c r="J167" s="181"/>
      <c r="K167" s="133"/>
    </row>
    <row r="168" spans="1:11" s="201" customFormat="1" ht="21.75" customHeight="1">
      <c r="A168" s="197">
        <v>59</v>
      </c>
      <c r="B168" s="206" t="s">
        <v>47</v>
      </c>
      <c r="C168" s="398"/>
      <c r="D168" s="379"/>
      <c r="E168" s="413"/>
      <c r="F168" s="414"/>
      <c r="G168" s="414"/>
      <c r="H168" s="203"/>
      <c r="I168" s="203"/>
      <c r="J168" s="203"/>
      <c r="K168" s="200"/>
    </row>
    <row r="169" spans="1:11">
      <c r="B169" s="138"/>
      <c r="C169" s="395"/>
      <c r="D169" s="376"/>
      <c r="E169" s="409"/>
      <c r="F169" s="410"/>
      <c r="G169" s="410"/>
      <c r="H169" s="180"/>
      <c r="I169" s="180"/>
      <c r="J169" s="180"/>
      <c r="K169" s="133"/>
    </row>
    <row r="170" spans="1:11" ht="15" thickBot="1">
      <c r="B170" s="138"/>
      <c r="C170" s="396"/>
      <c r="D170" s="377"/>
      <c r="E170" s="409"/>
      <c r="F170" s="410"/>
      <c r="G170" s="410"/>
      <c r="H170" s="180"/>
      <c r="I170" s="180"/>
      <c r="J170" s="180"/>
      <c r="K170" s="133"/>
    </row>
    <row r="171" spans="1:11" ht="15.75" thickTop="1">
      <c r="B171" s="123" t="s">
        <v>170</v>
      </c>
      <c r="C171" s="397">
        <f>SUM(C169:C170)</f>
        <v>0</v>
      </c>
      <c r="D171" s="378"/>
      <c r="E171" s="422"/>
      <c r="F171" s="412"/>
      <c r="G171" s="412"/>
      <c r="H171" s="181"/>
      <c r="I171" s="181"/>
      <c r="J171" s="181"/>
      <c r="K171" s="133"/>
    </row>
    <row r="172" spans="1:11" s="201" customFormat="1" ht="21.75" customHeight="1">
      <c r="A172" s="197">
        <v>60</v>
      </c>
      <c r="B172" s="204" t="s">
        <v>29</v>
      </c>
      <c r="C172" s="399"/>
      <c r="D172" s="375"/>
      <c r="E172" s="415"/>
      <c r="F172" s="416"/>
      <c r="G172" s="416"/>
      <c r="H172" s="199"/>
      <c r="I172" s="199"/>
      <c r="J172" s="199"/>
      <c r="K172" s="200"/>
    </row>
    <row r="173" spans="1:11">
      <c r="B173" s="138"/>
      <c r="C173" s="395"/>
      <c r="D173" s="376"/>
      <c r="E173" s="409"/>
      <c r="F173" s="410"/>
      <c r="G173" s="410"/>
      <c r="H173" s="180"/>
      <c r="I173" s="180"/>
      <c r="J173" s="180"/>
      <c r="K173" s="133"/>
    </row>
    <row r="174" spans="1:11" ht="15" thickBot="1">
      <c r="B174" s="138"/>
      <c r="C174" s="396"/>
      <c r="D174" s="377"/>
      <c r="E174" s="409"/>
      <c r="F174" s="410"/>
      <c r="G174" s="410"/>
      <c r="H174" s="180"/>
      <c r="I174" s="180"/>
      <c r="J174" s="180"/>
      <c r="K174" s="133"/>
    </row>
    <row r="175" spans="1:11" ht="15.75" thickTop="1">
      <c r="B175" s="123" t="s">
        <v>170</v>
      </c>
      <c r="C175" s="397">
        <f>SUM(C173:C174)</f>
        <v>0</v>
      </c>
      <c r="D175" s="378"/>
      <c r="E175" s="421"/>
      <c r="F175" s="412"/>
      <c r="G175" s="412"/>
      <c r="H175" s="181"/>
      <c r="I175" s="181"/>
      <c r="J175" s="181"/>
      <c r="K175" s="133"/>
    </row>
    <row r="176" spans="1:11" s="201" customFormat="1" ht="21.75" customHeight="1">
      <c r="A176" s="197">
        <v>61</v>
      </c>
      <c r="B176" s="204" t="s">
        <v>174</v>
      </c>
      <c r="C176" s="399"/>
      <c r="D176" s="375"/>
      <c r="E176" s="415"/>
      <c r="F176" s="416"/>
      <c r="G176" s="416"/>
      <c r="H176" s="203"/>
      <c r="I176" s="203"/>
      <c r="J176" s="203"/>
      <c r="K176" s="200"/>
    </row>
    <row r="177" spans="1:11">
      <c r="B177" s="138"/>
      <c r="C177" s="395"/>
      <c r="D177" s="376"/>
      <c r="E177" s="409"/>
      <c r="F177" s="410"/>
      <c r="G177" s="410"/>
      <c r="H177" s="182"/>
      <c r="I177" s="182"/>
      <c r="J177" s="182"/>
      <c r="K177" s="133"/>
    </row>
    <row r="178" spans="1:11" ht="15" thickBot="1">
      <c r="B178" s="138"/>
      <c r="C178" s="396"/>
      <c r="D178" s="377"/>
      <c r="E178" s="409"/>
      <c r="F178" s="410"/>
      <c r="G178" s="410"/>
      <c r="H178" s="182"/>
      <c r="I178" s="182"/>
      <c r="J178" s="182"/>
      <c r="K178" s="133"/>
    </row>
    <row r="179" spans="1:11" ht="15.75" thickTop="1">
      <c r="B179" s="123" t="s">
        <v>170</v>
      </c>
      <c r="C179" s="397">
        <f>SUM(C177:C178)</f>
        <v>0</v>
      </c>
      <c r="D179" s="378"/>
      <c r="E179" s="421"/>
      <c r="F179" s="412"/>
      <c r="G179" s="412"/>
      <c r="H179" s="183"/>
      <c r="I179" s="183"/>
      <c r="J179" s="183"/>
      <c r="K179" s="133"/>
    </row>
    <row r="180" spans="1:11" s="201" customFormat="1" ht="21.75" customHeight="1">
      <c r="A180" s="197">
        <v>62</v>
      </c>
      <c r="B180" s="204" t="s">
        <v>60</v>
      </c>
      <c r="C180" s="399"/>
      <c r="D180" s="375"/>
      <c r="E180" s="415"/>
      <c r="F180" s="416"/>
      <c r="G180" s="416"/>
      <c r="H180" s="199"/>
      <c r="I180" s="199"/>
      <c r="J180" s="199"/>
      <c r="K180" s="200"/>
    </row>
    <row r="181" spans="1:11">
      <c r="B181" s="138"/>
      <c r="C181" s="395"/>
      <c r="D181" s="376"/>
      <c r="E181" s="409"/>
      <c r="F181" s="410"/>
      <c r="G181" s="410"/>
      <c r="H181" s="180"/>
      <c r="I181" s="180"/>
      <c r="J181" s="180"/>
      <c r="K181" s="133"/>
    </row>
    <row r="182" spans="1:11" ht="15" thickBot="1">
      <c r="B182" s="138"/>
      <c r="C182" s="396"/>
      <c r="D182" s="377"/>
      <c r="E182" s="409"/>
      <c r="F182" s="410"/>
      <c r="G182" s="410"/>
      <c r="H182" s="180"/>
      <c r="I182" s="180"/>
      <c r="J182" s="180"/>
      <c r="K182" s="133"/>
    </row>
    <row r="183" spans="1:11" ht="15.75" thickTop="1">
      <c r="B183" s="123" t="s">
        <v>170</v>
      </c>
      <c r="C183" s="397">
        <f>SUM(C181:C182)</f>
        <v>0</v>
      </c>
      <c r="D183" s="378"/>
      <c r="E183" s="421"/>
      <c r="F183" s="412"/>
      <c r="G183" s="412"/>
      <c r="H183" s="181"/>
      <c r="I183" s="181"/>
      <c r="J183" s="181"/>
      <c r="K183" s="133"/>
    </row>
    <row r="184" spans="1:11" s="201" customFormat="1" ht="21.75" customHeight="1">
      <c r="A184" s="197">
        <v>64</v>
      </c>
      <c r="B184" s="204" t="s">
        <v>175</v>
      </c>
      <c r="C184" s="399"/>
      <c r="D184" s="375"/>
      <c r="E184" s="415"/>
      <c r="F184" s="416"/>
      <c r="G184" s="416"/>
      <c r="H184" s="199"/>
      <c r="I184" s="199"/>
      <c r="J184" s="199"/>
      <c r="K184" s="200"/>
    </row>
    <row r="185" spans="1:11">
      <c r="B185" s="138"/>
      <c r="C185" s="395"/>
      <c r="D185" s="376"/>
      <c r="E185" s="409"/>
      <c r="F185" s="410"/>
      <c r="G185" s="410"/>
      <c r="H185" s="180"/>
      <c r="I185" s="180"/>
      <c r="J185" s="180"/>
      <c r="K185" s="133"/>
    </row>
    <row r="186" spans="1:11" ht="15" thickBot="1">
      <c r="B186" s="138"/>
      <c r="C186" s="396"/>
      <c r="D186" s="377"/>
      <c r="E186" s="409"/>
      <c r="F186" s="410"/>
      <c r="G186" s="410"/>
      <c r="H186" s="180"/>
      <c r="I186" s="180"/>
      <c r="J186" s="180"/>
      <c r="K186" s="133"/>
    </row>
    <row r="187" spans="1:11" ht="15.75" thickTop="1">
      <c r="B187" s="123" t="s">
        <v>170</v>
      </c>
      <c r="C187" s="397">
        <f>SUM(C185:C186)</f>
        <v>0</v>
      </c>
      <c r="D187" s="378"/>
      <c r="E187" s="426"/>
      <c r="F187" s="412"/>
      <c r="G187" s="412"/>
      <c r="H187" s="181"/>
      <c r="I187" s="181"/>
      <c r="J187" s="181"/>
      <c r="K187" s="133"/>
    </row>
    <row r="188" spans="1:11" s="201" customFormat="1" ht="21.75" customHeight="1">
      <c r="A188" s="197">
        <v>65</v>
      </c>
      <c r="B188" s="202" t="s">
        <v>30</v>
      </c>
      <c r="C188" s="399"/>
      <c r="D188" s="375"/>
      <c r="E188" s="427"/>
      <c r="F188" s="414"/>
      <c r="G188" s="414"/>
      <c r="H188" s="199"/>
      <c r="I188" s="199"/>
      <c r="J188" s="199"/>
      <c r="K188" s="200"/>
    </row>
    <row r="189" spans="1:11">
      <c r="B189" s="138"/>
      <c r="C189" s="395"/>
      <c r="D189" s="376"/>
      <c r="E189" s="409"/>
      <c r="F189" s="410"/>
      <c r="G189" s="410"/>
      <c r="H189" s="180"/>
      <c r="I189" s="180"/>
      <c r="J189" s="180"/>
      <c r="K189" s="133"/>
    </row>
    <row r="190" spans="1:11" ht="15" thickBot="1">
      <c r="B190" s="138"/>
      <c r="C190" s="396"/>
      <c r="D190" s="377"/>
      <c r="E190" s="409"/>
      <c r="F190" s="410"/>
      <c r="G190" s="410"/>
      <c r="H190" s="180"/>
      <c r="I190" s="180"/>
      <c r="J190" s="180"/>
      <c r="K190" s="133"/>
    </row>
    <row r="191" spans="1:11" ht="15.75" thickTop="1">
      <c r="B191" s="123" t="s">
        <v>170</v>
      </c>
      <c r="C191" s="397">
        <f>SUM(C189:C190)</f>
        <v>0</v>
      </c>
      <c r="D191" s="378"/>
      <c r="E191" s="421"/>
      <c r="F191" s="412"/>
      <c r="G191" s="412"/>
      <c r="H191" s="181"/>
      <c r="I191" s="181"/>
      <c r="J191" s="181"/>
      <c r="K191" s="133"/>
    </row>
    <row r="192" spans="1:11" s="201" customFormat="1" ht="21.75" customHeight="1">
      <c r="A192" s="197">
        <v>66</v>
      </c>
      <c r="B192" s="202" t="s">
        <v>31</v>
      </c>
      <c r="C192" s="399"/>
      <c r="D192" s="375"/>
      <c r="E192" s="427"/>
      <c r="F192" s="414"/>
      <c r="G192" s="414"/>
      <c r="H192" s="199"/>
      <c r="I192" s="199"/>
      <c r="J192" s="199"/>
      <c r="K192" s="200"/>
    </row>
    <row r="193" spans="1:11">
      <c r="B193" s="138"/>
      <c r="C193" s="395"/>
      <c r="D193" s="376"/>
      <c r="E193" s="409"/>
      <c r="F193" s="410"/>
      <c r="G193" s="410"/>
      <c r="H193" s="180"/>
      <c r="I193" s="180"/>
      <c r="J193" s="180"/>
      <c r="K193" s="133"/>
    </row>
    <row r="194" spans="1:11" ht="15" thickBot="1">
      <c r="B194" s="138"/>
      <c r="C194" s="396"/>
      <c r="D194" s="377"/>
      <c r="E194" s="409"/>
      <c r="F194" s="410"/>
      <c r="G194" s="410"/>
      <c r="H194" s="180"/>
      <c r="I194" s="180"/>
      <c r="J194" s="180"/>
      <c r="K194" s="133"/>
    </row>
    <row r="195" spans="1:11" ht="15.75" thickTop="1">
      <c r="B195" s="123" t="s">
        <v>170</v>
      </c>
      <c r="C195" s="397">
        <f>SUM(C193:C194)</f>
        <v>0</v>
      </c>
      <c r="D195" s="378"/>
      <c r="E195" s="421"/>
      <c r="F195" s="412"/>
      <c r="G195" s="412"/>
      <c r="H195" s="181"/>
      <c r="I195" s="181"/>
      <c r="J195" s="181"/>
      <c r="K195" s="133"/>
    </row>
    <row r="196" spans="1:11" s="201" customFormat="1" ht="21.75" customHeight="1">
      <c r="A196" s="197">
        <v>67</v>
      </c>
      <c r="B196" s="204" t="s">
        <v>187</v>
      </c>
      <c r="C196" s="399"/>
      <c r="D196" s="375"/>
      <c r="E196" s="415"/>
      <c r="F196" s="416"/>
      <c r="G196" s="416"/>
      <c r="H196" s="199"/>
      <c r="I196" s="199"/>
      <c r="J196" s="199"/>
      <c r="K196" s="200"/>
    </row>
    <row r="197" spans="1:11">
      <c r="B197" s="138"/>
      <c r="C197" s="395"/>
      <c r="D197" s="376"/>
      <c r="E197" s="409"/>
      <c r="F197" s="410"/>
      <c r="G197" s="410"/>
      <c r="H197" s="180"/>
      <c r="I197" s="180"/>
      <c r="J197" s="180"/>
      <c r="K197" s="133"/>
    </row>
    <row r="198" spans="1:11" ht="15" thickBot="1">
      <c r="B198" s="138"/>
      <c r="C198" s="396"/>
      <c r="D198" s="377"/>
      <c r="E198" s="409"/>
      <c r="F198" s="410"/>
      <c r="G198" s="410"/>
      <c r="H198" s="186"/>
      <c r="I198" s="186"/>
      <c r="J198" s="186"/>
      <c r="K198" s="133"/>
    </row>
    <row r="199" spans="1:11" ht="15.75" thickTop="1">
      <c r="B199" s="124" t="s">
        <v>170</v>
      </c>
      <c r="C199" s="397">
        <f>SUM(C197:C198)</f>
        <v>0</v>
      </c>
      <c r="D199" s="378"/>
      <c r="E199" s="421"/>
      <c r="F199" s="428"/>
      <c r="G199" s="428"/>
      <c r="H199" s="187"/>
      <c r="I199" s="187"/>
      <c r="J199" s="187"/>
      <c r="K199" s="133"/>
    </row>
    <row r="200" spans="1:11" s="201" customFormat="1" ht="21.75" customHeight="1">
      <c r="A200" s="197">
        <v>68</v>
      </c>
      <c r="B200" s="204" t="s">
        <v>158</v>
      </c>
      <c r="C200" s="399"/>
      <c r="D200" s="375"/>
      <c r="E200" s="415"/>
      <c r="F200" s="416"/>
      <c r="G200" s="416"/>
      <c r="H200" s="199"/>
      <c r="I200" s="199"/>
      <c r="J200" s="199"/>
      <c r="K200" s="200"/>
    </row>
    <row r="201" spans="1:11">
      <c r="B201" s="138"/>
      <c r="C201" s="395"/>
      <c r="D201" s="376"/>
      <c r="E201" s="409"/>
      <c r="F201" s="410"/>
      <c r="G201" s="410"/>
      <c r="H201" s="180"/>
      <c r="I201" s="180"/>
      <c r="J201" s="180"/>
      <c r="K201" s="133"/>
    </row>
    <row r="202" spans="1:11" ht="15" thickBot="1">
      <c r="B202" s="138"/>
      <c r="C202" s="396"/>
      <c r="D202" s="377"/>
      <c r="E202" s="409"/>
      <c r="F202" s="410"/>
      <c r="G202" s="410"/>
      <c r="H202" s="186"/>
      <c r="I202" s="186"/>
      <c r="J202" s="186"/>
      <c r="K202" s="133"/>
    </row>
    <row r="203" spans="1:11" ht="15.75" thickTop="1">
      <c r="B203" s="124" t="s">
        <v>170</v>
      </c>
      <c r="C203" s="397">
        <f>SUM(C201:C202)</f>
        <v>0</v>
      </c>
      <c r="D203" s="378"/>
      <c r="E203" s="421"/>
      <c r="F203" s="428"/>
      <c r="G203" s="428"/>
      <c r="H203" s="187"/>
      <c r="I203" s="187"/>
      <c r="J203" s="187"/>
      <c r="K203" s="133"/>
    </row>
    <row r="204" spans="1:11" ht="15" thickBot="1">
      <c r="B204" s="133"/>
      <c r="C204" s="402"/>
      <c r="D204" s="382"/>
      <c r="E204" s="133"/>
      <c r="F204" s="133"/>
      <c r="G204" s="133"/>
      <c r="H204" s="188"/>
      <c r="I204" s="188"/>
      <c r="J204" s="188"/>
      <c r="K204" s="133"/>
    </row>
    <row r="205" spans="1:11" ht="15">
      <c r="B205" s="104" t="s">
        <v>176</v>
      </c>
      <c r="C205" s="403">
        <f>C11+C15+C19+C23+C27+C31+C35+C39+C43+C47+C51+C55+C59+C63+C67+C71+C75+C79+C83+C87+C91+C95+C99+C103+C107+C111+C115+C119+C123+C127+C131+C135+C139+C143+C147+C151+C155+C159+C163+C167+C171+C175+C179+C183+C187+C191+C195+C199+C203</f>
        <v>0</v>
      </c>
      <c r="D205" s="383"/>
      <c r="E205" s="133"/>
      <c r="F205" s="133"/>
      <c r="G205" s="133"/>
      <c r="H205" s="188"/>
      <c r="I205" s="188"/>
      <c r="J205" s="188"/>
      <c r="K205" s="133"/>
    </row>
    <row r="206" spans="1:11">
      <c r="B206" s="133"/>
      <c r="C206" s="404"/>
      <c r="D206" s="382"/>
      <c r="E206" s="133"/>
      <c r="F206" s="133"/>
      <c r="G206" s="133"/>
      <c r="H206" s="188"/>
      <c r="I206" s="188"/>
      <c r="J206" s="188"/>
      <c r="K206" s="133"/>
    </row>
    <row r="207" spans="1:11" ht="15.75" thickBot="1">
      <c r="B207" s="104" t="s">
        <v>177</v>
      </c>
      <c r="C207" s="405"/>
      <c r="D207" s="133"/>
      <c r="E207" s="133"/>
      <c r="F207" s="133"/>
      <c r="G207" s="133"/>
      <c r="H207" s="133"/>
      <c r="I207" s="133"/>
      <c r="J207" s="133"/>
      <c r="K207" s="133"/>
    </row>
    <row r="208" spans="1:11">
      <c r="B208" s="133"/>
      <c r="C208" s="404"/>
      <c r="D208" s="382"/>
      <c r="E208" s="133"/>
      <c r="F208" s="133"/>
      <c r="G208" s="133"/>
      <c r="H208" s="133"/>
      <c r="I208" s="133"/>
      <c r="J208" s="133"/>
      <c r="K208" s="133"/>
    </row>
    <row r="209" spans="2:11" ht="15.75" thickBot="1">
      <c r="B209" s="104" t="s">
        <v>356</v>
      </c>
      <c r="C209" s="406">
        <f>C205+C207</f>
        <v>0</v>
      </c>
      <c r="D209" s="383"/>
      <c r="E209" s="133"/>
      <c r="F209" s="133"/>
      <c r="G209" s="133"/>
      <c r="H209" s="133"/>
      <c r="I209" s="133"/>
      <c r="J209" s="133"/>
      <c r="K209" s="133"/>
    </row>
    <row r="210" spans="2:11" ht="15">
      <c r="B210" s="104" t="s">
        <v>178</v>
      </c>
      <c r="C210" s="135"/>
      <c r="D210" s="382"/>
      <c r="E210" s="133"/>
      <c r="F210" s="133"/>
      <c r="G210" s="133"/>
      <c r="H210" s="133"/>
      <c r="I210" s="133"/>
      <c r="J210" s="133"/>
      <c r="K210" s="133"/>
    </row>
    <row r="211" spans="2:11" ht="75" customHeight="1">
      <c r="B211" s="507"/>
      <c r="C211" s="508"/>
      <c r="D211" s="508"/>
      <c r="E211" s="508"/>
      <c r="F211" s="508"/>
      <c r="G211" s="508"/>
      <c r="H211" s="508"/>
      <c r="I211" s="508"/>
      <c r="J211" s="509"/>
      <c r="K211" s="133"/>
    </row>
    <row r="212" spans="2:11">
      <c r="B212" s="510"/>
      <c r="C212" s="511"/>
      <c r="D212" s="511"/>
      <c r="E212" s="511"/>
      <c r="F212" s="511"/>
      <c r="G212" s="511"/>
      <c r="H212" s="511"/>
      <c r="I212" s="511"/>
      <c r="J212" s="512"/>
      <c r="K212" s="133"/>
    </row>
    <row r="213" spans="2:11">
      <c r="B213" s="513"/>
      <c r="C213" s="514"/>
      <c r="D213" s="514"/>
      <c r="E213" s="514"/>
      <c r="F213" s="514"/>
      <c r="G213" s="514"/>
      <c r="H213" s="514"/>
      <c r="I213" s="514"/>
      <c r="J213" s="515"/>
      <c r="K213" s="133"/>
    </row>
    <row r="214" spans="2:11">
      <c r="B214" s="133"/>
      <c r="C214" s="136"/>
      <c r="D214" s="382"/>
      <c r="E214" s="133"/>
      <c r="F214" s="133"/>
      <c r="G214" s="133"/>
      <c r="H214" s="133"/>
      <c r="I214" s="133"/>
      <c r="J214" s="133"/>
      <c r="K214" s="133"/>
    </row>
    <row r="215" spans="2:11">
      <c r="B215" s="133"/>
      <c r="C215" s="136"/>
      <c r="D215" s="382"/>
      <c r="E215" s="133"/>
      <c r="F215" s="133"/>
      <c r="G215" s="133"/>
      <c r="H215" s="133"/>
      <c r="I215" s="133"/>
      <c r="J215" s="133"/>
      <c r="K215" s="133"/>
    </row>
    <row r="216" spans="2:11">
      <c r="B216" s="133"/>
      <c r="C216" s="136"/>
      <c r="D216" s="382"/>
      <c r="E216" s="133"/>
      <c r="F216" s="133"/>
      <c r="G216" s="133"/>
      <c r="H216" s="133"/>
      <c r="I216" s="133"/>
      <c r="J216" s="133"/>
      <c r="K216" s="133"/>
    </row>
    <row r="217" spans="2:11">
      <c r="B217" s="133"/>
      <c r="C217" s="136"/>
      <c r="D217" s="382"/>
      <c r="E217" s="133"/>
      <c r="F217" s="133"/>
      <c r="G217" s="133"/>
      <c r="H217" s="133"/>
      <c r="I217" s="133"/>
      <c r="J217" s="133"/>
      <c r="K217" s="133"/>
    </row>
    <row r="218" spans="2:11">
      <c r="B218" s="133"/>
      <c r="C218" s="136"/>
      <c r="D218" s="382"/>
      <c r="E218" s="133"/>
      <c r="F218" s="133"/>
      <c r="G218" s="133"/>
      <c r="H218" s="133"/>
      <c r="I218" s="133"/>
      <c r="J218" s="133"/>
      <c r="K218" s="133"/>
    </row>
    <row r="219" spans="2:11">
      <c r="B219" s="133"/>
      <c r="C219" s="136"/>
      <c r="D219" s="382"/>
      <c r="E219" s="133"/>
      <c r="F219" s="133"/>
      <c r="G219" s="133"/>
      <c r="H219" s="133"/>
      <c r="I219" s="133"/>
      <c r="J219" s="133"/>
      <c r="K219" s="133"/>
    </row>
    <row r="220" spans="2:11">
      <c r="B220" s="133"/>
      <c r="C220" s="136"/>
      <c r="D220" s="382"/>
      <c r="E220" s="133"/>
      <c r="F220" s="133"/>
      <c r="G220" s="133"/>
      <c r="H220" s="133"/>
      <c r="I220" s="133"/>
      <c r="J220" s="133"/>
      <c r="K220" s="133"/>
    </row>
    <row r="221" spans="2:11">
      <c r="B221" s="133"/>
      <c r="C221" s="136"/>
      <c r="D221" s="382"/>
      <c r="E221" s="133"/>
      <c r="F221" s="133"/>
      <c r="G221" s="133"/>
      <c r="H221" s="133"/>
      <c r="I221" s="133"/>
      <c r="J221" s="133"/>
      <c r="K221" s="133"/>
    </row>
    <row r="222" spans="2:11">
      <c r="B222" s="133"/>
      <c r="C222" s="136"/>
      <c r="D222" s="382"/>
      <c r="E222" s="133"/>
      <c r="F222" s="133"/>
      <c r="G222" s="133"/>
      <c r="H222" s="133"/>
      <c r="I222" s="133"/>
      <c r="J222" s="133"/>
      <c r="K222" s="133"/>
    </row>
    <row r="223" spans="2:11">
      <c r="B223" s="133"/>
      <c r="C223" s="136"/>
      <c r="D223" s="382"/>
      <c r="E223" s="133"/>
      <c r="F223" s="133"/>
      <c r="G223" s="133"/>
      <c r="H223" s="133"/>
      <c r="I223" s="133"/>
      <c r="J223" s="133"/>
      <c r="K223" s="133"/>
    </row>
    <row r="224" spans="2:11">
      <c r="B224" s="133"/>
      <c r="C224" s="136"/>
      <c r="D224" s="382"/>
      <c r="E224" s="133"/>
      <c r="F224" s="133"/>
      <c r="G224" s="133"/>
      <c r="H224" s="133"/>
      <c r="I224" s="133"/>
      <c r="J224" s="133"/>
      <c r="K224" s="133"/>
    </row>
    <row r="225" spans="2:11">
      <c r="B225" s="133"/>
      <c r="C225" s="136"/>
      <c r="D225" s="382"/>
      <c r="E225" s="133"/>
      <c r="F225" s="133"/>
      <c r="G225" s="133"/>
      <c r="H225" s="133"/>
      <c r="I225" s="133"/>
      <c r="J225" s="133"/>
      <c r="K225" s="133"/>
    </row>
    <row r="226" spans="2:11">
      <c r="B226" s="133"/>
      <c r="C226" s="136"/>
      <c r="D226" s="382"/>
      <c r="E226" s="133"/>
      <c r="F226" s="133"/>
      <c r="G226" s="133"/>
      <c r="H226" s="133"/>
      <c r="I226" s="133"/>
      <c r="J226" s="133"/>
      <c r="K226" s="133"/>
    </row>
    <row r="227" spans="2:11">
      <c r="B227" s="133"/>
      <c r="C227" s="136"/>
      <c r="D227" s="382"/>
      <c r="E227" s="133"/>
      <c r="F227" s="133"/>
      <c r="G227" s="133"/>
      <c r="H227" s="133"/>
      <c r="I227" s="133"/>
      <c r="J227" s="133"/>
      <c r="K227" s="133"/>
    </row>
    <row r="228" spans="2:11">
      <c r="B228" s="133"/>
      <c r="C228" s="136"/>
      <c r="D228" s="382"/>
      <c r="E228" s="133"/>
      <c r="F228" s="133"/>
      <c r="G228" s="133"/>
      <c r="H228" s="133"/>
      <c r="I228" s="133"/>
      <c r="J228" s="133"/>
      <c r="K228" s="133"/>
    </row>
    <row r="229" spans="2:11">
      <c r="B229" s="133"/>
      <c r="C229" s="136"/>
      <c r="D229" s="382"/>
      <c r="E229" s="133"/>
      <c r="F229" s="133"/>
      <c r="G229" s="133"/>
      <c r="H229" s="133"/>
      <c r="I229" s="133"/>
      <c r="J229" s="133"/>
      <c r="K229" s="133"/>
    </row>
    <row r="230" spans="2:11">
      <c r="B230" s="133"/>
      <c r="C230" s="136"/>
      <c r="D230" s="382"/>
      <c r="E230" s="133"/>
      <c r="F230" s="133"/>
      <c r="G230" s="133"/>
      <c r="H230" s="133"/>
      <c r="I230" s="133"/>
      <c r="J230" s="133"/>
      <c r="K230" s="133"/>
    </row>
    <row r="231" spans="2:11">
      <c r="B231" s="133"/>
      <c r="C231" s="136"/>
      <c r="D231" s="382"/>
      <c r="E231" s="133"/>
      <c r="F231" s="133"/>
      <c r="G231" s="133"/>
      <c r="H231" s="133"/>
      <c r="I231" s="133"/>
      <c r="J231" s="133"/>
      <c r="K231" s="133"/>
    </row>
    <row r="232" spans="2:11">
      <c r="B232" s="133"/>
      <c r="C232" s="136"/>
      <c r="D232" s="382"/>
      <c r="E232" s="133"/>
      <c r="F232" s="133"/>
      <c r="G232" s="133"/>
      <c r="H232" s="133"/>
      <c r="I232" s="133"/>
      <c r="J232" s="133"/>
      <c r="K232" s="133"/>
    </row>
    <row r="233" spans="2:11">
      <c r="B233" s="133"/>
      <c r="C233" s="136"/>
      <c r="D233" s="382"/>
      <c r="E233" s="133"/>
      <c r="F233" s="133"/>
      <c r="G233" s="133"/>
      <c r="H233" s="133"/>
      <c r="I233" s="133"/>
      <c r="J233" s="133"/>
      <c r="K233" s="133"/>
    </row>
    <row r="234" spans="2:11">
      <c r="B234" s="133"/>
      <c r="C234" s="136"/>
      <c r="D234" s="382"/>
      <c r="E234" s="133"/>
      <c r="F234" s="133"/>
      <c r="G234" s="133"/>
      <c r="H234" s="133"/>
      <c r="I234" s="133"/>
      <c r="J234" s="133"/>
      <c r="K234" s="133"/>
    </row>
    <row r="235" spans="2:11">
      <c r="B235" s="133"/>
      <c r="C235" s="136"/>
      <c r="D235" s="382"/>
      <c r="E235" s="133"/>
      <c r="F235" s="133"/>
      <c r="G235" s="133"/>
      <c r="H235" s="133"/>
      <c r="I235" s="133"/>
      <c r="J235" s="133"/>
      <c r="K235" s="133"/>
    </row>
    <row r="236" spans="2:11">
      <c r="B236" s="133"/>
      <c r="C236" s="136"/>
      <c r="D236" s="382"/>
      <c r="E236" s="133"/>
      <c r="F236" s="133"/>
      <c r="G236" s="133"/>
      <c r="H236" s="133"/>
      <c r="I236" s="133"/>
      <c r="J236" s="133"/>
      <c r="K236" s="133"/>
    </row>
    <row r="237" spans="2:11">
      <c r="B237" s="133"/>
      <c r="C237" s="136"/>
      <c r="D237" s="382"/>
      <c r="E237" s="133"/>
      <c r="F237" s="133"/>
      <c r="G237" s="133"/>
      <c r="H237" s="133"/>
      <c r="I237" s="133"/>
      <c r="J237" s="133"/>
      <c r="K237" s="133"/>
    </row>
    <row r="238" spans="2:11">
      <c r="B238" s="133"/>
      <c r="C238" s="136"/>
      <c r="D238" s="382"/>
      <c r="E238" s="133"/>
      <c r="F238" s="133"/>
      <c r="G238" s="133"/>
      <c r="H238" s="133"/>
      <c r="I238" s="133"/>
      <c r="J238" s="133"/>
      <c r="K238" s="133"/>
    </row>
    <row r="239" spans="2:11">
      <c r="B239" s="133"/>
      <c r="C239" s="136"/>
      <c r="D239" s="382"/>
      <c r="E239" s="133"/>
      <c r="F239" s="133"/>
      <c r="G239" s="133"/>
      <c r="H239" s="133"/>
      <c r="I239" s="133"/>
      <c r="J239" s="133"/>
      <c r="K239" s="133"/>
    </row>
    <row r="240" spans="2:11">
      <c r="B240" s="133"/>
      <c r="C240" s="136"/>
      <c r="D240" s="382"/>
      <c r="E240" s="133"/>
      <c r="F240" s="133"/>
      <c r="G240" s="133"/>
      <c r="H240" s="133"/>
      <c r="I240" s="133"/>
      <c r="J240" s="133"/>
      <c r="K240" s="133"/>
    </row>
    <row r="241" spans="2:11">
      <c r="B241" s="133"/>
      <c r="C241" s="136"/>
      <c r="D241" s="382"/>
      <c r="E241" s="133"/>
      <c r="F241" s="133"/>
      <c r="G241" s="133"/>
      <c r="H241" s="133"/>
      <c r="I241" s="133"/>
      <c r="J241" s="133"/>
      <c r="K241" s="133"/>
    </row>
    <row r="242" spans="2:11">
      <c r="B242" s="133"/>
      <c r="C242" s="136"/>
      <c r="D242" s="382"/>
      <c r="E242" s="133"/>
      <c r="F242" s="133"/>
      <c r="G242" s="133"/>
      <c r="H242" s="133"/>
      <c r="I242" s="133"/>
      <c r="J242" s="133"/>
      <c r="K242" s="133"/>
    </row>
    <row r="243" spans="2:11">
      <c r="B243" s="133"/>
      <c r="C243" s="136"/>
      <c r="D243" s="382"/>
      <c r="E243" s="133"/>
      <c r="F243" s="133"/>
      <c r="G243" s="133"/>
      <c r="H243" s="133"/>
      <c r="I243" s="133"/>
      <c r="J243" s="133"/>
      <c r="K243" s="133"/>
    </row>
    <row r="244" spans="2:11">
      <c r="B244" s="133"/>
      <c r="C244" s="136"/>
      <c r="D244" s="382"/>
      <c r="E244" s="133"/>
      <c r="F244" s="133"/>
      <c r="G244" s="133"/>
      <c r="H244" s="133"/>
      <c r="I244" s="133"/>
      <c r="J244" s="133"/>
      <c r="K244" s="133"/>
    </row>
    <row r="245" spans="2:11">
      <c r="B245" s="133"/>
      <c r="C245" s="136"/>
      <c r="D245" s="382"/>
      <c r="E245" s="133"/>
      <c r="F245" s="133"/>
      <c r="G245" s="133"/>
      <c r="H245" s="133"/>
      <c r="I245" s="133"/>
      <c r="J245" s="133"/>
      <c r="K245" s="133"/>
    </row>
    <row r="246" spans="2:11">
      <c r="B246" s="133"/>
      <c r="C246" s="136"/>
      <c r="D246" s="382"/>
      <c r="E246" s="133"/>
      <c r="F246" s="133"/>
      <c r="G246" s="133"/>
      <c r="H246" s="133"/>
      <c r="I246" s="133"/>
      <c r="J246" s="133"/>
      <c r="K246" s="133"/>
    </row>
    <row r="247" spans="2:11">
      <c r="B247" s="133"/>
      <c r="C247" s="136"/>
      <c r="D247" s="382"/>
      <c r="E247" s="133"/>
      <c r="F247" s="133"/>
      <c r="G247" s="133"/>
      <c r="H247" s="133"/>
      <c r="I247" s="133"/>
      <c r="J247" s="133"/>
      <c r="K247" s="133"/>
    </row>
    <row r="248" spans="2:11">
      <c r="B248" s="133"/>
      <c r="C248" s="136"/>
      <c r="D248" s="382"/>
      <c r="E248" s="133"/>
      <c r="F248" s="133"/>
      <c r="G248" s="133"/>
      <c r="H248" s="133"/>
      <c r="I248" s="133"/>
      <c r="J248" s="133"/>
      <c r="K248" s="133"/>
    </row>
    <row r="249" spans="2:11">
      <c r="B249" s="133"/>
      <c r="C249" s="136"/>
      <c r="D249" s="382"/>
      <c r="E249" s="133"/>
      <c r="F249" s="133"/>
      <c r="G249" s="133"/>
      <c r="H249" s="133"/>
      <c r="I249" s="133"/>
      <c r="J249" s="133"/>
      <c r="K249" s="133"/>
    </row>
    <row r="250" spans="2:11">
      <c r="B250" s="133"/>
      <c r="C250" s="136"/>
      <c r="D250" s="382"/>
      <c r="E250" s="133"/>
      <c r="F250" s="133"/>
      <c r="G250" s="133"/>
      <c r="H250" s="133"/>
      <c r="I250" s="133"/>
      <c r="J250" s="133"/>
      <c r="K250" s="133"/>
    </row>
    <row r="251" spans="2:11">
      <c r="B251" s="133"/>
      <c r="C251" s="136"/>
      <c r="D251" s="382"/>
      <c r="E251" s="133"/>
      <c r="F251" s="133"/>
      <c r="G251" s="133"/>
      <c r="H251" s="133"/>
      <c r="I251" s="133"/>
      <c r="J251" s="133"/>
      <c r="K251" s="133"/>
    </row>
    <row r="252" spans="2:11">
      <c r="B252" s="133"/>
      <c r="C252" s="136"/>
      <c r="D252" s="382"/>
      <c r="E252" s="133"/>
      <c r="F252" s="133"/>
      <c r="G252" s="133"/>
      <c r="H252" s="133"/>
      <c r="I252" s="133"/>
      <c r="J252" s="133"/>
      <c r="K252" s="133"/>
    </row>
    <row r="253" spans="2:11">
      <c r="B253" s="133"/>
      <c r="C253" s="136"/>
      <c r="D253" s="382"/>
      <c r="E253" s="133"/>
      <c r="F253" s="133"/>
      <c r="G253" s="133"/>
      <c r="H253" s="133"/>
      <c r="I253" s="133"/>
      <c r="J253" s="133"/>
      <c r="K253" s="133"/>
    </row>
    <row r="254" spans="2:11">
      <c r="B254" s="133"/>
      <c r="C254" s="136"/>
      <c r="D254" s="382"/>
      <c r="E254" s="133"/>
      <c r="F254" s="133"/>
      <c r="G254" s="133"/>
      <c r="H254" s="133"/>
      <c r="I254" s="133"/>
      <c r="J254" s="133"/>
      <c r="K254" s="133"/>
    </row>
    <row r="255" spans="2:11">
      <c r="B255" s="133"/>
      <c r="C255" s="136"/>
      <c r="D255" s="382"/>
      <c r="E255" s="133"/>
      <c r="F255" s="133"/>
      <c r="G255" s="133"/>
      <c r="H255" s="133"/>
      <c r="I255" s="133"/>
      <c r="J255" s="133"/>
      <c r="K255" s="133"/>
    </row>
    <row r="256" spans="2:11">
      <c r="B256" s="133"/>
      <c r="C256" s="136"/>
      <c r="D256" s="382"/>
      <c r="E256" s="133"/>
      <c r="F256" s="133"/>
      <c r="G256" s="133"/>
      <c r="H256" s="133"/>
      <c r="I256" s="133"/>
      <c r="J256" s="133"/>
      <c r="K256" s="133"/>
    </row>
    <row r="257" spans="2:11">
      <c r="B257" s="133"/>
      <c r="C257" s="136"/>
      <c r="D257" s="382"/>
      <c r="E257" s="133"/>
      <c r="F257" s="133"/>
      <c r="G257" s="133"/>
      <c r="H257" s="133"/>
      <c r="I257" s="133"/>
      <c r="J257" s="133"/>
      <c r="K257" s="133"/>
    </row>
    <row r="258" spans="2:11">
      <c r="B258" s="133"/>
      <c r="C258" s="136"/>
      <c r="D258" s="382"/>
      <c r="E258" s="133"/>
      <c r="F258" s="133"/>
      <c r="G258" s="133"/>
      <c r="H258" s="133"/>
      <c r="I258" s="133"/>
      <c r="J258" s="133"/>
      <c r="K258" s="133"/>
    </row>
    <row r="259" spans="2:11">
      <c r="B259" s="133"/>
      <c r="C259" s="136"/>
      <c r="D259" s="382"/>
      <c r="E259" s="133"/>
      <c r="F259" s="133"/>
      <c r="G259" s="133"/>
      <c r="H259" s="133"/>
      <c r="I259" s="133"/>
      <c r="J259" s="133"/>
      <c r="K259" s="133"/>
    </row>
    <row r="260" spans="2:11">
      <c r="B260" s="133"/>
      <c r="C260" s="136"/>
      <c r="D260" s="382"/>
      <c r="E260" s="133"/>
      <c r="F260" s="133"/>
      <c r="G260" s="133"/>
      <c r="H260" s="133"/>
      <c r="I260" s="133"/>
      <c r="J260" s="133"/>
      <c r="K260" s="133"/>
    </row>
    <row r="261" spans="2:11">
      <c r="B261" s="133"/>
      <c r="C261" s="136"/>
      <c r="D261" s="382"/>
      <c r="E261" s="133"/>
      <c r="F261" s="133"/>
      <c r="G261" s="133"/>
      <c r="H261" s="133"/>
      <c r="I261" s="133"/>
      <c r="J261" s="133"/>
      <c r="K261" s="133"/>
    </row>
    <row r="262" spans="2:11">
      <c r="B262" s="133"/>
      <c r="C262" s="136"/>
      <c r="D262" s="382"/>
      <c r="E262" s="133"/>
      <c r="F262" s="133"/>
      <c r="G262" s="133"/>
      <c r="H262" s="133"/>
      <c r="I262" s="133"/>
      <c r="J262" s="133"/>
      <c r="K262" s="133"/>
    </row>
    <row r="263" spans="2:11">
      <c r="B263" s="133"/>
      <c r="C263" s="136"/>
      <c r="D263" s="382"/>
      <c r="E263" s="133"/>
      <c r="F263" s="133"/>
      <c r="G263" s="133"/>
      <c r="H263" s="133"/>
      <c r="I263" s="133"/>
      <c r="J263" s="133"/>
      <c r="K263" s="133"/>
    </row>
    <row r="264" spans="2:11">
      <c r="B264" s="133"/>
      <c r="C264" s="136"/>
      <c r="D264" s="382"/>
      <c r="E264" s="133"/>
      <c r="F264" s="133"/>
      <c r="G264" s="133"/>
      <c r="H264" s="133"/>
      <c r="I264" s="133"/>
      <c r="J264" s="133"/>
      <c r="K264" s="133"/>
    </row>
    <row r="265" spans="2:11">
      <c r="B265" s="133"/>
      <c r="C265" s="136"/>
      <c r="D265" s="382"/>
      <c r="E265" s="133"/>
      <c r="F265" s="133"/>
      <c r="G265" s="133"/>
      <c r="H265" s="133"/>
      <c r="I265" s="133"/>
      <c r="J265" s="133"/>
      <c r="K265" s="133"/>
    </row>
    <row r="266" spans="2:11">
      <c r="B266" s="133"/>
      <c r="C266" s="136"/>
      <c r="D266" s="382"/>
      <c r="E266" s="133"/>
      <c r="F266" s="133"/>
      <c r="G266" s="133"/>
      <c r="H266" s="133"/>
      <c r="I266" s="133"/>
      <c r="J266" s="133"/>
      <c r="K266" s="133"/>
    </row>
    <row r="267" spans="2:11">
      <c r="B267" s="133"/>
      <c r="C267" s="136"/>
      <c r="D267" s="382"/>
      <c r="E267" s="133"/>
      <c r="F267" s="133"/>
      <c r="G267" s="133"/>
      <c r="H267" s="133"/>
      <c r="I267" s="133"/>
      <c r="J267" s="133"/>
      <c r="K267" s="133"/>
    </row>
    <row r="268" spans="2:11">
      <c r="B268" s="133"/>
      <c r="C268" s="136"/>
      <c r="D268" s="382"/>
      <c r="E268" s="133"/>
      <c r="F268" s="133"/>
      <c r="G268" s="133"/>
      <c r="H268" s="133"/>
      <c r="I268" s="133"/>
      <c r="J268" s="133"/>
      <c r="K268" s="133"/>
    </row>
    <row r="269" spans="2:11">
      <c r="B269" s="133"/>
      <c r="C269" s="136"/>
      <c r="D269" s="382"/>
      <c r="E269" s="133"/>
      <c r="F269" s="133"/>
      <c r="G269" s="133"/>
      <c r="H269" s="133"/>
      <c r="I269" s="133"/>
      <c r="J269" s="133"/>
      <c r="K269" s="133"/>
    </row>
    <row r="270" spans="2:11">
      <c r="B270" s="133"/>
      <c r="C270" s="136"/>
      <c r="D270" s="382"/>
      <c r="E270" s="133"/>
      <c r="F270" s="133"/>
      <c r="G270" s="133"/>
      <c r="H270" s="133"/>
      <c r="I270" s="133"/>
      <c r="J270" s="133"/>
      <c r="K270" s="133"/>
    </row>
    <row r="271" spans="2:11">
      <c r="B271" s="133"/>
      <c r="C271" s="136"/>
      <c r="D271" s="382"/>
      <c r="E271" s="133"/>
      <c r="F271" s="133"/>
      <c r="G271" s="133"/>
      <c r="H271" s="133"/>
      <c r="I271" s="133"/>
      <c r="J271" s="133"/>
      <c r="K271" s="133"/>
    </row>
    <row r="272" spans="2:11">
      <c r="B272" s="133"/>
      <c r="C272" s="136"/>
      <c r="D272" s="382"/>
      <c r="E272" s="133"/>
      <c r="F272" s="133"/>
      <c r="G272" s="133"/>
      <c r="H272" s="133"/>
      <c r="I272" s="133"/>
      <c r="J272" s="133"/>
      <c r="K272" s="133"/>
    </row>
    <row r="273" spans="2:11">
      <c r="B273" s="133"/>
      <c r="C273" s="136"/>
      <c r="D273" s="382"/>
      <c r="E273" s="133"/>
      <c r="F273" s="133"/>
      <c r="G273" s="133"/>
      <c r="H273" s="133"/>
      <c r="I273" s="133"/>
      <c r="J273" s="133"/>
      <c r="K273" s="133"/>
    </row>
    <row r="274" spans="2:11">
      <c r="B274" s="133"/>
      <c r="C274" s="136"/>
      <c r="D274" s="382"/>
      <c r="E274" s="133"/>
      <c r="F274" s="133"/>
      <c r="G274" s="133"/>
      <c r="H274" s="133"/>
      <c r="I274" s="133"/>
      <c r="J274" s="133"/>
      <c r="K274" s="133"/>
    </row>
    <row r="275" spans="2:11">
      <c r="B275" s="133"/>
      <c r="C275" s="136"/>
      <c r="D275" s="382"/>
      <c r="E275" s="133"/>
      <c r="F275" s="133"/>
      <c r="G275" s="133"/>
      <c r="H275" s="133"/>
      <c r="I275" s="133"/>
      <c r="J275" s="133"/>
      <c r="K275" s="133"/>
    </row>
    <row r="276" spans="2:11">
      <c r="B276" s="133"/>
      <c r="C276" s="136"/>
      <c r="D276" s="382"/>
      <c r="E276" s="133"/>
      <c r="F276" s="133"/>
      <c r="G276" s="133"/>
      <c r="H276" s="133"/>
      <c r="I276" s="133"/>
      <c r="J276" s="133"/>
      <c r="K276" s="133"/>
    </row>
    <row r="277" spans="2:11">
      <c r="B277" s="133"/>
      <c r="C277" s="136"/>
      <c r="D277" s="382"/>
      <c r="E277" s="133"/>
      <c r="F277" s="133"/>
      <c r="G277" s="133"/>
      <c r="H277" s="133"/>
      <c r="I277" s="133"/>
      <c r="J277" s="133"/>
      <c r="K277" s="133"/>
    </row>
    <row r="278" spans="2:11">
      <c r="B278" s="133"/>
      <c r="C278" s="136"/>
      <c r="D278" s="382"/>
      <c r="E278" s="133"/>
      <c r="F278" s="133"/>
      <c r="G278" s="133"/>
      <c r="H278" s="133"/>
      <c r="I278" s="133"/>
      <c r="J278" s="133"/>
      <c r="K278" s="133"/>
    </row>
    <row r="279" spans="2:11">
      <c r="B279" s="133"/>
      <c r="C279" s="136"/>
      <c r="D279" s="382"/>
      <c r="E279" s="133"/>
      <c r="F279" s="133"/>
      <c r="G279" s="133"/>
      <c r="H279" s="133"/>
      <c r="I279" s="133"/>
      <c r="J279" s="133"/>
      <c r="K279" s="133"/>
    </row>
    <row r="280" spans="2:11">
      <c r="B280" s="133"/>
      <c r="C280" s="136"/>
      <c r="D280" s="382"/>
      <c r="E280" s="133"/>
      <c r="F280" s="133"/>
      <c r="G280" s="133"/>
      <c r="H280" s="133"/>
      <c r="I280" s="133"/>
      <c r="J280" s="133"/>
      <c r="K280" s="133"/>
    </row>
    <row r="281" spans="2:11">
      <c r="B281" s="133"/>
      <c r="C281" s="136"/>
      <c r="D281" s="382"/>
      <c r="E281" s="133"/>
      <c r="F281" s="133"/>
      <c r="G281" s="133"/>
      <c r="H281" s="133"/>
      <c r="I281" s="133"/>
      <c r="J281" s="133"/>
      <c r="K281" s="133"/>
    </row>
    <row r="282" spans="2:11">
      <c r="B282" s="133"/>
      <c r="C282" s="136"/>
      <c r="D282" s="382"/>
      <c r="E282" s="133"/>
      <c r="F282" s="133"/>
      <c r="G282" s="133"/>
      <c r="H282" s="133"/>
      <c r="I282" s="133"/>
      <c r="J282" s="133"/>
      <c r="K282" s="133"/>
    </row>
    <row r="283" spans="2:11">
      <c r="B283" s="133"/>
      <c r="C283" s="136"/>
      <c r="D283" s="382"/>
      <c r="E283" s="133"/>
      <c r="F283" s="133"/>
      <c r="G283" s="133"/>
      <c r="H283" s="133"/>
      <c r="I283" s="133"/>
      <c r="J283" s="133"/>
      <c r="K283" s="133"/>
    </row>
    <row r="284" spans="2:11">
      <c r="B284" s="133"/>
      <c r="C284" s="136"/>
      <c r="D284" s="382"/>
      <c r="E284" s="133"/>
      <c r="F284" s="133"/>
      <c r="G284" s="133"/>
      <c r="H284" s="133"/>
      <c r="I284" s="133"/>
      <c r="J284" s="133"/>
      <c r="K284" s="133"/>
    </row>
    <row r="285" spans="2:11">
      <c r="B285" s="133"/>
      <c r="C285" s="136"/>
      <c r="D285" s="382"/>
      <c r="E285" s="133"/>
      <c r="F285" s="133"/>
      <c r="G285" s="133"/>
      <c r="H285" s="133"/>
      <c r="I285" s="133"/>
      <c r="J285" s="133"/>
      <c r="K285" s="133"/>
    </row>
    <row r="286" spans="2:11">
      <c r="B286" s="133"/>
      <c r="C286" s="136"/>
      <c r="D286" s="382"/>
      <c r="E286" s="133"/>
      <c r="F286" s="133"/>
      <c r="G286" s="133"/>
      <c r="H286" s="133"/>
      <c r="I286" s="133"/>
      <c r="J286" s="133"/>
      <c r="K286" s="133"/>
    </row>
    <row r="287" spans="2:11">
      <c r="B287" s="133"/>
      <c r="C287" s="136"/>
      <c r="D287" s="382"/>
      <c r="E287" s="133"/>
      <c r="F287" s="133"/>
      <c r="G287" s="133"/>
      <c r="H287" s="133"/>
      <c r="I287" s="133"/>
      <c r="J287" s="133"/>
      <c r="K287" s="133"/>
    </row>
    <row r="288" spans="2:11">
      <c r="B288" s="133"/>
      <c r="C288" s="136"/>
      <c r="D288" s="382"/>
      <c r="E288" s="133"/>
      <c r="F288" s="133"/>
      <c r="G288" s="133"/>
      <c r="H288" s="133"/>
      <c r="I288" s="133"/>
      <c r="J288" s="133"/>
      <c r="K288" s="133"/>
    </row>
    <row r="289" spans="2:11">
      <c r="B289" s="133"/>
      <c r="C289" s="136"/>
      <c r="D289" s="382"/>
      <c r="E289" s="133"/>
      <c r="F289" s="133"/>
      <c r="G289" s="133"/>
      <c r="H289" s="133"/>
      <c r="I289" s="133"/>
      <c r="J289" s="133"/>
      <c r="K289" s="133"/>
    </row>
    <row r="290" spans="2:11">
      <c r="B290" s="133"/>
      <c r="C290" s="136"/>
      <c r="D290" s="382"/>
      <c r="E290" s="133"/>
      <c r="F290" s="133"/>
      <c r="G290" s="133"/>
      <c r="H290" s="133"/>
      <c r="I290" s="133"/>
      <c r="J290" s="133"/>
      <c r="K290" s="133"/>
    </row>
    <row r="291" spans="2:11">
      <c r="B291" s="133"/>
      <c r="C291" s="136"/>
      <c r="D291" s="382"/>
      <c r="E291" s="133"/>
      <c r="F291" s="133"/>
      <c r="G291" s="133"/>
      <c r="H291" s="133"/>
      <c r="I291" s="133"/>
      <c r="J291" s="133"/>
      <c r="K291" s="133"/>
    </row>
    <row r="292" spans="2:11">
      <c r="B292" s="133"/>
      <c r="C292" s="136"/>
      <c r="D292" s="382"/>
      <c r="E292" s="133"/>
      <c r="F292" s="133"/>
      <c r="G292" s="133"/>
      <c r="H292" s="133"/>
      <c r="I292" s="133"/>
      <c r="J292" s="133"/>
      <c r="K292" s="133"/>
    </row>
    <row r="293" spans="2:11">
      <c r="B293" s="133"/>
      <c r="C293" s="136"/>
      <c r="D293" s="382"/>
      <c r="E293" s="133"/>
      <c r="F293" s="133"/>
      <c r="G293" s="133"/>
      <c r="H293" s="133"/>
      <c r="I293" s="133"/>
      <c r="J293" s="133"/>
      <c r="K293" s="133"/>
    </row>
    <row r="294" spans="2:11">
      <c r="B294" s="133"/>
      <c r="C294" s="136"/>
      <c r="D294" s="382"/>
      <c r="E294" s="133"/>
      <c r="F294" s="133"/>
      <c r="G294" s="133"/>
      <c r="H294" s="133"/>
      <c r="I294" s="133"/>
      <c r="J294" s="133"/>
      <c r="K294" s="133"/>
    </row>
    <row r="295" spans="2:11">
      <c r="B295" s="133"/>
      <c r="C295" s="136"/>
      <c r="D295" s="382"/>
      <c r="E295" s="133"/>
      <c r="F295" s="133"/>
      <c r="G295" s="133"/>
      <c r="H295" s="133"/>
      <c r="I295" s="133"/>
      <c r="J295" s="133"/>
      <c r="K295" s="133"/>
    </row>
    <row r="296" spans="2:11">
      <c r="B296" s="133"/>
      <c r="C296" s="136"/>
      <c r="D296" s="382"/>
      <c r="E296" s="133"/>
      <c r="F296" s="133"/>
      <c r="G296" s="133"/>
      <c r="H296" s="133"/>
      <c r="I296" s="133"/>
      <c r="J296" s="133"/>
      <c r="K296" s="133"/>
    </row>
    <row r="297" spans="2:11">
      <c r="B297" s="133"/>
      <c r="C297" s="136"/>
      <c r="D297" s="382"/>
      <c r="E297" s="133"/>
      <c r="F297" s="133"/>
      <c r="G297" s="133"/>
      <c r="H297" s="133"/>
      <c r="I297" s="133"/>
      <c r="J297" s="133"/>
      <c r="K297" s="133"/>
    </row>
    <row r="298" spans="2:11">
      <c r="B298" s="133"/>
      <c r="C298" s="136"/>
      <c r="D298" s="382"/>
      <c r="E298" s="133"/>
      <c r="F298" s="133"/>
      <c r="G298" s="133"/>
      <c r="H298" s="133"/>
      <c r="I298" s="133"/>
      <c r="J298" s="133"/>
      <c r="K298" s="133"/>
    </row>
    <row r="299" spans="2:11">
      <c r="B299" s="133"/>
      <c r="C299" s="136"/>
      <c r="D299" s="382"/>
      <c r="E299" s="133"/>
      <c r="F299" s="133"/>
      <c r="G299" s="133"/>
      <c r="H299" s="133"/>
      <c r="I299" s="133"/>
      <c r="J299" s="133"/>
      <c r="K299" s="133"/>
    </row>
    <row r="300" spans="2:11">
      <c r="B300" s="133"/>
      <c r="C300" s="136"/>
      <c r="D300" s="382"/>
      <c r="E300" s="133"/>
      <c r="F300" s="133"/>
      <c r="G300" s="133"/>
      <c r="H300" s="133"/>
      <c r="I300" s="133"/>
      <c r="J300" s="133"/>
      <c r="K300" s="133"/>
    </row>
    <row r="301" spans="2:11">
      <c r="B301" s="133"/>
      <c r="C301" s="136"/>
      <c r="D301" s="382"/>
      <c r="E301" s="133"/>
      <c r="F301" s="133"/>
      <c r="G301" s="133"/>
      <c r="H301" s="133"/>
      <c r="I301" s="133"/>
      <c r="J301" s="133"/>
      <c r="K301" s="133"/>
    </row>
    <row r="302" spans="2:11">
      <c r="B302" s="133"/>
      <c r="C302" s="136"/>
      <c r="D302" s="382"/>
      <c r="E302" s="133"/>
      <c r="F302" s="133"/>
      <c r="G302" s="133"/>
      <c r="H302" s="133"/>
      <c r="I302" s="133"/>
      <c r="J302" s="133"/>
      <c r="K302" s="133"/>
    </row>
    <row r="303" spans="2:11">
      <c r="B303" s="133"/>
      <c r="C303" s="136"/>
      <c r="D303" s="382"/>
      <c r="E303" s="133"/>
      <c r="F303" s="133"/>
      <c r="G303" s="133"/>
      <c r="H303" s="133"/>
      <c r="I303" s="133"/>
      <c r="J303" s="133"/>
      <c r="K303" s="133"/>
    </row>
    <row r="304" spans="2:11">
      <c r="B304" s="133"/>
      <c r="C304" s="136"/>
      <c r="D304" s="382"/>
      <c r="E304" s="133"/>
      <c r="F304" s="133"/>
      <c r="G304" s="133"/>
      <c r="H304" s="133"/>
      <c r="I304" s="133"/>
      <c r="J304" s="133"/>
      <c r="K304" s="133"/>
    </row>
    <row r="305" spans="2:11">
      <c r="B305" s="133"/>
      <c r="C305" s="136"/>
      <c r="D305" s="382"/>
      <c r="E305" s="133"/>
      <c r="F305" s="133"/>
      <c r="G305" s="133"/>
      <c r="H305" s="133"/>
      <c r="I305" s="133"/>
      <c r="J305" s="133"/>
      <c r="K305" s="133"/>
    </row>
    <row r="306" spans="2:11">
      <c r="B306" s="133"/>
      <c r="C306" s="136"/>
      <c r="D306" s="382"/>
      <c r="E306" s="133"/>
      <c r="F306" s="133"/>
      <c r="G306" s="133"/>
      <c r="H306" s="133"/>
      <c r="I306" s="133"/>
      <c r="J306" s="133"/>
      <c r="K306" s="133"/>
    </row>
    <row r="307" spans="2:11">
      <c r="B307" s="133"/>
      <c r="C307" s="136"/>
      <c r="D307" s="382"/>
      <c r="E307" s="133"/>
      <c r="F307" s="133"/>
      <c r="G307" s="133"/>
      <c r="H307" s="133"/>
      <c r="I307" s="133"/>
      <c r="J307" s="133"/>
      <c r="K307" s="133"/>
    </row>
    <row r="308" spans="2:11">
      <c r="B308" s="133"/>
      <c r="C308" s="136"/>
      <c r="D308" s="382"/>
      <c r="E308" s="133"/>
      <c r="F308" s="133"/>
      <c r="G308" s="133"/>
      <c r="H308" s="133"/>
      <c r="I308" s="133"/>
      <c r="J308" s="133"/>
      <c r="K308" s="133"/>
    </row>
    <row r="309" spans="2:11">
      <c r="B309" s="133"/>
      <c r="C309" s="136"/>
      <c r="D309" s="382"/>
      <c r="E309" s="133"/>
      <c r="F309" s="133"/>
      <c r="G309" s="133"/>
      <c r="H309" s="133"/>
      <c r="I309" s="133"/>
      <c r="J309" s="133"/>
      <c r="K309" s="133"/>
    </row>
    <row r="310" spans="2:11">
      <c r="B310" s="133"/>
      <c r="C310" s="136"/>
      <c r="D310" s="382"/>
      <c r="E310" s="133"/>
      <c r="F310" s="133"/>
      <c r="G310" s="133"/>
      <c r="H310" s="133"/>
      <c r="I310" s="133"/>
      <c r="J310" s="133"/>
      <c r="K310" s="133"/>
    </row>
    <row r="311" spans="2:11">
      <c r="B311" s="133"/>
      <c r="C311" s="136"/>
      <c r="D311" s="382"/>
      <c r="E311" s="133"/>
      <c r="F311" s="133"/>
      <c r="G311" s="133"/>
      <c r="H311" s="133"/>
      <c r="I311" s="133"/>
      <c r="J311" s="133"/>
      <c r="K311" s="133"/>
    </row>
    <row r="312" spans="2:11">
      <c r="B312" s="133"/>
      <c r="C312" s="136"/>
      <c r="D312" s="382"/>
      <c r="E312" s="133"/>
      <c r="F312" s="133"/>
      <c r="G312" s="133"/>
      <c r="H312" s="133"/>
      <c r="I312" s="133"/>
      <c r="J312" s="133"/>
      <c r="K312" s="133"/>
    </row>
    <row r="313" spans="2:11">
      <c r="B313" s="133"/>
      <c r="C313" s="136"/>
      <c r="D313" s="382"/>
      <c r="E313" s="133"/>
      <c r="F313" s="133"/>
      <c r="G313" s="133"/>
      <c r="H313" s="133"/>
      <c r="I313" s="133"/>
      <c r="J313" s="133"/>
      <c r="K313" s="133"/>
    </row>
    <row r="314" spans="2:11">
      <c r="B314" s="133"/>
      <c r="C314" s="136"/>
      <c r="D314" s="382"/>
      <c r="E314" s="133"/>
      <c r="F314" s="133"/>
      <c r="G314" s="133"/>
      <c r="H314" s="133"/>
      <c r="I314" s="133"/>
      <c r="J314" s="133"/>
      <c r="K314" s="133"/>
    </row>
    <row r="315" spans="2:11">
      <c r="B315" s="133"/>
      <c r="C315" s="136"/>
      <c r="D315" s="382"/>
      <c r="E315" s="133"/>
      <c r="F315" s="133"/>
      <c r="G315" s="133"/>
      <c r="H315" s="133"/>
      <c r="I315" s="133"/>
      <c r="J315" s="133"/>
      <c r="K315" s="133"/>
    </row>
    <row r="316" spans="2:11">
      <c r="B316" s="133"/>
      <c r="C316" s="136"/>
      <c r="D316" s="382"/>
      <c r="E316" s="133"/>
      <c r="F316" s="133"/>
      <c r="G316" s="133"/>
      <c r="H316" s="133"/>
      <c r="I316" s="133"/>
      <c r="J316" s="133"/>
      <c r="K316" s="133"/>
    </row>
    <row r="317" spans="2:11">
      <c r="B317" s="133"/>
      <c r="C317" s="136"/>
      <c r="D317" s="382"/>
      <c r="E317" s="133"/>
      <c r="F317" s="133"/>
      <c r="G317" s="133"/>
      <c r="H317" s="133"/>
      <c r="I317" s="133"/>
      <c r="J317" s="133"/>
      <c r="K317" s="133"/>
    </row>
    <row r="318" spans="2:11">
      <c r="B318" s="133"/>
      <c r="C318" s="136"/>
      <c r="D318" s="382"/>
      <c r="E318" s="133"/>
      <c r="F318" s="133"/>
      <c r="G318" s="133"/>
      <c r="H318" s="133"/>
      <c r="I318" s="133"/>
      <c r="J318" s="133"/>
      <c r="K318" s="133"/>
    </row>
    <row r="319" spans="2:11">
      <c r="B319" s="133"/>
      <c r="C319" s="136"/>
      <c r="D319" s="382"/>
      <c r="E319" s="133"/>
      <c r="F319" s="133"/>
      <c r="G319" s="133"/>
      <c r="H319" s="133"/>
      <c r="I319" s="133"/>
      <c r="J319" s="133"/>
      <c r="K319" s="133"/>
    </row>
    <row r="320" spans="2:11">
      <c r="B320" s="133"/>
      <c r="C320" s="136"/>
      <c r="D320" s="382"/>
      <c r="E320" s="133"/>
      <c r="F320" s="133"/>
      <c r="G320" s="133"/>
      <c r="H320" s="133"/>
      <c r="I320" s="133"/>
      <c r="J320" s="133"/>
      <c r="K320" s="133"/>
    </row>
    <row r="321" spans="2:11">
      <c r="B321" s="133"/>
      <c r="C321" s="136"/>
      <c r="D321" s="382"/>
      <c r="E321" s="133"/>
      <c r="F321" s="133"/>
      <c r="G321" s="133"/>
      <c r="H321" s="133"/>
      <c r="I321" s="133"/>
      <c r="J321" s="133"/>
      <c r="K321" s="133"/>
    </row>
    <row r="322" spans="2:11">
      <c r="B322" s="133"/>
      <c r="C322" s="136"/>
      <c r="D322" s="382"/>
      <c r="E322" s="133"/>
      <c r="F322" s="133"/>
      <c r="G322" s="133"/>
      <c r="H322" s="133"/>
      <c r="I322" s="133"/>
      <c r="J322" s="133"/>
      <c r="K322" s="133"/>
    </row>
    <row r="323" spans="2:11">
      <c r="B323" s="133"/>
      <c r="C323" s="136"/>
      <c r="D323" s="382"/>
      <c r="E323" s="133"/>
      <c r="F323" s="133"/>
      <c r="G323" s="133"/>
      <c r="H323" s="133"/>
      <c r="I323" s="133"/>
      <c r="J323" s="133"/>
      <c r="K323" s="133"/>
    </row>
    <row r="324" spans="2:11">
      <c r="B324" s="133"/>
      <c r="C324" s="136"/>
      <c r="D324" s="382"/>
      <c r="E324" s="133"/>
      <c r="F324" s="133"/>
      <c r="G324" s="133"/>
      <c r="H324" s="133"/>
      <c r="I324" s="133"/>
      <c r="J324" s="133"/>
      <c r="K324" s="133"/>
    </row>
    <row r="325" spans="2:11">
      <c r="B325" s="133"/>
      <c r="C325" s="136"/>
      <c r="D325" s="382"/>
      <c r="E325" s="133"/>
      <c r="F325" s="133"/>
      <c r="G325" s="133"/>
      <c r="H325" s="133"/>
      <c r="I325" s="133"/>
      <c r="J325" s="133"/>
      <c r="K325" s="133"/>
    </row>
    <row r="326" spans="2:11">
      <c r="B326" s="133"/>
      <c r="C326" s="136"/>
      <c r="D326" s="382"/>
      <c r="E326" s="133"/>
      <c r="F326" s="133"/>
      <c r="G326" s="133"/>
      <c r="H326" s="133"/>
      <c r="I326" s="133"/>
      <c r="J326" s="133"/>
      <c r="K326" s="133"/>
    </row>
    <row r="327" spans="2:11">
      <c r="B327" s="133"/>
      <c r="C327" s="136"/>
      <c r="D327" s="382"/>
      <c r="E327" s="133"/>
      <c r="F327" s="133"/>
      <c r="G327" s="133"/>
      <c r="H327" s="133"/>
      <c r="I327" s="133"/>
      <c r="J327" s="133"/>
      <c r="K327" s="133"/>
    </row>
    <row r="328" spans="2:11">
      <c r="B328" s="133"/>
      <c r="C328" s="136"/>
      <c r="D328" s="382"/>
      <c r="E328" s="133"/>
      <c r="F328" s="133"/>
      <c r="G328" s="133"/>
      <c r="H328" s="133"/>
      <c r="I328" s="133"/>
      <c r="J328" s="133"/>
      <c r="K328" s="133"/>
    </row>
    <row r="329" spans="2:11">
      <c r="B329" s="133"/>
      <c r="C329" s="136"/>
      <c r="D329" s="382"/>
      <c r="E329" s="133"/>
      <c r="F329" s="133"/>
      <c r="G329" s="133"/>
      <c r="H329" s="133"/>
      <c r="I329" s="133"/>
      <c r="J329" s="133"/>
      <c r="K329" s="133"/>
    </row>
    <row r="330" spans="2:11">
      <c r="B330" s="133"/>
      <c r="C330" s="136"/>
      <c r="D330" s="382"/>
      <c r="E330" s="133"/>
      <c r="F330" s="133"/>
      <c r="G330" s="133"/>
      <c r="H330" s="133"/>
      <c r="I330" s="133"/>
      <c r="J330" s="133"/>
      <c r="K330" s="133"/>
    </row>
    <row r="331" spans="2:11">
      <c r="B331" s="133"/>
      <c r="C331" s="136"/>
      <c r="D331" s="382"/>
      <c r="E331" s="133"/>
      <c r="F331" s="133"/>
      <c r="G331" s="133"/>
      <c r="H331" s="133"/>
      <c r="I331" s="133"/>
      <c r="J331" s="133"/>
      <c r="K331" s="133"/>
    </row>
    <row r="332" spans="2:11">
      <c r="B332" s="133"/>
      <c r="C332" s="136"/>
      <c r="D332" s="382"/>
      <c r="E332" s="133"/>
      <c r="F332" s="133"/>
      <c r="G332" s="133"/>
      <c r="H332" s="133"/>
      <c r="I332" s="133"/>
      <c r="J332" s="133"/>
      <c r="K332" s="133"/>
    </row>
    <row r="333" spans="2:11">
      <c r="B333" s="133"/>
      <c r="C333" s="136"/>
      <c r="D333" s="382"/>
      <c r="E333" s="133"/>
      <c r="F333" s="133"/>
      <c r="G333" s="133"/>
      <c r="H333" s="133"/>
      <c r="I333" s="133"/>
      <c r="J333" s="133"/>
      <c r="K333" s="133"/>
    </row>
    <row r="334" spans="2:11">
      <c r="B334" s="133"/>
      <c r="C334" s="136"/>
      <c r="D334" s="382"/>
      <c r="E334" s="133"/>
      <c r="F334" s="133"/>
      <c r="G334" s="133"/>
      <c r="H334" s="133"/>
      <c r="I334" s="133"/>
      <c r="J334" s="133"/>
      <c r="K334" s="133"/>
    </row>
    <row r="335" spans="2:11">
      <c r="B335" s="133"/>
      <c r="C335" s="136"/>
      <c r="D335" s="382"/>
      <c r="E335" s="133"/>
      <c r="F335" s="133"/>
      <c r="G335" s="133"/>
      <c r="H335" s="133"/>
      <c r="I335" s="133"/>
      <c r="J335" s="133"/>
      <c r="K335" s="133"/>
    </row>
    <row r="336" spans="2:11">
      <c r="B336" s="133"/>
      <c r="C336" s="136"/>
      <c r="D336" s="382"/>
      <c r="E336" s="133"/>
      <c r="F336" s="133"/>
      <c r="G336" s="133"/>
      <c r="H336" s="133"/>
      <c r="I336" s="133"/>
      <c r="J336" s="133"/>
      <c r="K336" s="133"/>
    </row>
    <row r="337" spans="2:11">
      <c r="B337" s="133"/>
      <c r="C337" s="136"/>
      <c r="D337" s="382"/>
      <c r="E337" s="133"/>
      <c r="F337" s="133"/>
      <c r="G337" s="133"/>
      <c r="H337" s="133"/>
      <c r="I337" s="133"/>
      <c r="J337" s="133"/>
      <c r="K337" s="133"/>
    </row>
    <row r="338" spans="2:11">
      <c r="B338" s="133"/>
      <c r="C338" s="136"/>
      <c r="D338" s="382"/>
      <c r="E338" s="133"/>
      <c r="F338" s="133"/>
      <c r="G338" s="133"/>
      <c r="H338" s="133"/>
      <c r="I338" s="133"/>
      <c r="J338" s="133"/>
      <c r="K338" s="133"/>
    </row>
    <row r="339" spans="2:11">
      <c r="B339" s="133"/>
      <c r="C339" s="136"/>
      <c r="D339" s="382"/>
      <c r="E339" s="133"/>
      <c r="F339" s="133"/>
      <c r="G339" s="133"/>
      <c r="H339" s="133"/>
      <c r="I339" s="133"/>
      <c r="J339" s="133"/>
      <c r="K339" s="133"/>
    </row>
    <row r="340" spans="2:11">
      <c r="B340" s="133"/>
      <c r="C340" s="136"/>
      <c r="D340" s="382"/>
      <c r="E340" s="133"/>
      <c r="F340" s="133"/>
      <c r="G340" s="133"/>
      <c r="H340" s="133"/>
      <c r="I340" s="133"/>
      <c r="J340" s="133"/>
      <c r="K340" s="133"/>
    </row>
    <row r="341" spans="2:11">
      <c r="B341" s="133"/>
      <c r="C341" s="136"/>
      <c r="D341" s="382"/>
      <c r="E341" s="133"/>
      <c r="F341" s="133"/>
      <c r="G341" s="133"/>
      <c r="H341" s="133"/>
      <c r="I341" s="133"/>
      <c r="J341" s="133"/>
      <c r="K341" s="133"/>
    </row>
    <row r="342" spans="2:11">
      <c r="B342" s="133"/>
      <c r="C342" s="136"/>
      <c r="D342" s="382"/>
      <c r="E342" s="133"/>
      <c r="F342" s="133"/>
      <c r="G342" s="133"/>
      <c r="H342" s="133"/>
      <c r="I342" s="133"/>
      <c r="J342" s="133"/>
      <c r="K342" s="133"/>
    </row>
    <row r="343" spans="2:11">
      <c r="B343" s="133"/>
      <c r="C343" s="136"/>
      <c r="D343" s="382"/>
      <c r="E343" s="133"/>
      <c r="F343" s="133"/>
      <c r="G343" s="133"/>
      <c r="H343" s="133"/>
      <c r="I343" s="133"/>
      <c r="J343" s="133"/>
      <c r="K343" s="133"/>
    </row>
    <row r="344" spans="2:11">
      <c r="B344" s="133"/>
      <c r="C344" s="136"/>
      <c r="D344" s="382"/>
      <c r="E344" s="133"/>
      <c r="F344" s="133"/>
      <c r="G344" s="133"/>
      <c r="H344" s="133"/>
      <c r="I344" s="133"/>
      <c r="J344" s="133"/>
      <c r="K344" s="133"/>
    </row>
    <row r="345" spans="2:11">
      <c r="B345" s="133"/>
      <c r="C345" s="136"/>
      <c r="D345" s="382"/>
      <c r="E345" s="133"/>
      <c r="F345" s="133"/>
      <c r="G345" s="133"/>
      <c r="H345" s="133"/>
      <c r="I345" s="133"/>
      <c r="J345" s="133"/>
      <c r="K345" s="133"/>
    </row>
    <row r="346" spans="2:11">
      <c r="B346" s="133"/>
      <c r="C346" s="136"/>
      <c r="D346" s="382"/>
      <c r="E346" s="133"/>
      <c r="F346" s="133"/>
      <c r="G346" s="133"/>
      <c r="H346" s="133"/>
      <c r="I346" s="133"/>
      <c r="J346" s="133"/>
      <c r="K346" s="133"/>
    </row>
    <row r="347" spans="2:11">
      <c r="B347" s="133"/>
      <c r="C347" s="136"/>
      <c r="D347" s="382"/>
      <c r="E347" s="133"/>
      <c r="F347" s="133"/>
      <c r="G347" s="133"/>
      <c r="H347" s="133"/>
      <c r="I347" s="133"/>
      <c r="J347" s="133"/>
      <c r="K347" s="133"/>
    </row>
    <row r="348" spans="2:11">
      <c r="B348" s="133"/>
      <c r="C348" s="136"/>
      <c r="D348" s="382"/>
      <c r="E348" s="133"/>
      <c r="F348" s="133"/>
      <c r="G348" s="133"/>
      <c r="H348" s="133"/>
      <c r="I348" s="133"/>
      <c r="J348" s="133"/>
      <c r="K348" s="133"/>
    </row>
    <row r="349" spans="2:11">
      <c r="B349" s="133"/>
      <c r="C349" s="136"/>
      <c r="D349" s="382"/>
      <c r="E349" s="133"/>
      <c r="F349" s="133"/>
      <c r="G349" s="133"/>
      <c r="H349" s="133"/>
      <c r="I349" s="133"/>
      <c r="J349" s="133"/>
      <c r="K349" s="133"/>
    </row>
    <row r="350" spans="2:11">
      <c r="B350" s="133"/>
      <c r="C350" s="136"/>
      <c r="D350" s="382"/>
      <c r="E350" s="133"/>
      <c r="F350" s="133"/>
      <c r="G350" s="133"/>
      <c r="H350" s="133"/>
      <c r="I350" s="133"/>
      <c r="J350" s="133"/>
      <c r="K350" s="133"/>
    </row>
    <row r="351" spans="2:11">
      <c r="B351" s="133"/>
      <c r="C351" s="136"/>
      <c r="D351" s="382"/>
      <c r="E351" s="133"/>
      <c r="F351" s="133"/>
      <c r="G351" s="133"/>
      <c r="H351" s="133"/>
      <c r="I351" s="133"/>
      <c r="J351" s="133"/>
      <c r="K351" s="133"/>
    </row>
    <row r="352" spans="2:11">
      <c r="B352" s="133"/>
      <c r="C352" s="136"/>
      <c r="D352" s="382"/>
      <c r="E352" s="133"/>
      <c r="F352" s="133"/>
      <c r="G352" s="133"/>
      <c r="H352" s="133"/>
      <c r="I352" s="133"/>
      <c r="J352" s="133"/>
      <c r="K352" s="133"/>
    </row>
    <row r="353" spans="2:11">
      <c r="B353" s="133"/>
      <c r="C353" s="136"/>
      <c r="D353" s="382"/>
      <c r="E353" s="133"/>
      <c r="F353" s="133"/>
      <c r="G353" s="133"/>
      <c r="H353" s="133"/>
      <c r="I353" s="133"/>
      <c r="J353" s="133"/>
      <c r="K353" s="133"/>
    </row>
    <row r="354" spans="2:11">
      <c r="B354" s="133"/>
      <c r="C354" s="136"/>
      <c r="D354" s="382"/>
      <c r="E354" s="133"/>
      <c r="F354" s="133"/>
      <c r="G354" s="133"/>
      <c r="H354" s="133"/>
      <c r="I354" s="133"/>
      <c r="J354" s="133"/>
      <c r="K354" s="133"/>
    </row>
    <row r="355" spans="2:11">
      <c r="B355" s="133"/>
      <c r="C355" s="136"/>
      <c r="D355" s="382"/>
      <c r="E355" s="133"/>
      <c r="F355" s="133"/>
      <c r="G355" s="133"/>
      <c r="H355" s="133"/>
      <c r="I355" s="133"/>
      <c r="J355" s="133"/>
      <c r="K355" s="133"/>
    </row>
    <row r="356" spans="2:11">
      <c r="B356" s="133"/>
      <c r="C356" s="136"/>
      <c r="D356" s="382"/>
      <c r="E356" s="133"/>
      <c r="F356" s="133"/>
      <c r="G356" s="133"/>
      <c r="H356" s="133"/>
      <c r="I356" s="133"/>
      <c r="J356" s="133"/>
      <c r="K356" s="133"/>
    </row>
    <row r="357" spans="2:11">
      <c r="B357" s="133"/>
      <c r="C357" s="136"/>
      <c r="D357" s="382"/>
      <c r="E357" s="133"/>
      <c r="F357" s="133"/>
      <c r="G357" s="133"/>
      <c r="H357" s="133"/>
      <c r="I357" s="133"/>
      <c r="J357" s="133"/>
      <c r="K357" s="133"/>
    </row>
    <row r="358" spans="2:11">
      <c r="B358" s="133"/>
      <c r="C358" s="136"/>
      <c r="D358" s="382"/>
      <c r="E358" s="133"/>
      <c r="F358" s="133"/>
      <c r="G358" s="133"/>
      <c r="H358" s="133"/>
      <c r="I358" s="133"/>
      <c r="J358" s="133"/>
      <c r="K358" s="133"/>
    </row>
    <row r="359" spans="2:11">
      <c r="B359" s="133"/>
      <c r="C359" s="136"/>
      <c r="D359" s="382"/>
      <c r="E359" s="133"/>
      <c r="F359" s="133"/>
      <c r="G359" s="133"/>
      <c r="H359" s="133"/>
      <c r="I359" s="133"/>
      <c r="J359" s="133"/>
      <c r="K359" s="133"/>
    </row>
    <row r="360" spans="2:11">
      <c r="B360" s="133"/>
      <c r="C360" s="136"/>
      <c r="D360" s="382"/>
      <c r="E360" s="133"/>
      <c r="F360" s="133"/>
      <c r="G360" s="133"/>
      <c r="H360" s="133"/>
      <c r="I360" s="133"/>
      <c r="J360" s="133"/>
      <c r="K360" s="133"/>
    </row>
    <row r="361" spans="2:11">
      <c r="B361" s="133"/>
      <c r="C361" s="136"/>
      <c r="D361" s="382"/>
      <c r="E361" s="133"/>
      <c r="F361" s="133"/>
      <c r="G361" s="133"/>
      <c r="H361" s="133"/>
      <c r="I361" s="133"/>
      <c r="J361" s="133"/>
      <c r="K361" s="133"/>
    </row>
    <row r="362" spans="2:11">
      <c r="B362" s="133"/>
      <c r="C362" s="136"/>
      <c r="D362" s="382"/>
      <c r="E362" s="133"/>
      <c r="F362" s="133"/>
      <c r="G362" s="133"/>
      <c r="H362" s="133"/>
      <c r="I362" s="133"/>
      <c r="J362" s="133"/>
      <c r="K362" s="133"/>
    </row>
    <row r="363" spans="2:11">
      <c r="B363" s="133"/>
      <c r="C363" s="136"/>
      <c r="D363" s="382"/>
      <c r="E363" s="133"/>
      <c r="F363" s="133"/>
      <c r="G363" s="133"/>
      <c r="H363" s="133"/>
      <c r="I363" s="133"/>
      <c r="J363" s="133"/>
      <c r="K363" s="133"/>
    </row>
    <row r="364" spans="2:11">
      <c r="B364" s="133"/>
      <c r="C364" s="136"/>
      <c r="D364" s="382"/>
      <c r="E364" s="133"/>
      <c r="F364" s="133"/>
      <c r="G364" s="133"/>
      <c r="H364" s="133"/>
      <c r="I364" s="133"/>
      <c r="J364" s="133"/>
      <c r="K364" s="133"/>
    </row>
    <row r="365" spans="2:11">
      <c r="B365" s="133"/>
      <c r="C365" s="136"/>
      <c r="D365" s="382"/>
      <c r="E365" s="133"/>
      <c r="F365" s="133"/>
      <c r="G365" s="133"/>
      <c r="H365" s="133"/>
      <c r="I365" s="133"/>
      <c r="J365" s="133"/>
      <c r="K365" s="133"/>
    </row>
    <row r="366" spans="2:11">
      <c r="B366" s="133"/>
      <c r="C366" s="136"/>
      <c r="D366" s="382"/>
      <c r="E366" s="133"/>
      <c r="F366" s="133"/>
      <c r="G366" s="133"/>
      <c r="H366" s="133"/>
      <c r="I366" s="133"/>
      <c r="J366" s="133"/>
      <c r="K366" s="133"/>
    </row>
    <row r="367" spans="2:11">
      <c r="B367" s="133"/>
      <c r="C367" s="136"/>
      <c r="D367" s="382"/>
      <c r="E367" s="133"/>
      <c r="F367" s="133"/>
      <c r="G367" s="133"/>
      <c r="H367" s="133"/>
      <c r="I367" s="133"/>
      <c r="J367" s="133"/>
      <c r="K367" s="133"/>
    </row>
    <row r="368" spans="2:11">
      <c r="B368" s="133"/>
      <c r="C368" s="136"/>
      <c r="D368" s="382"/>
      <c r="E368" s="133"/>
      <c r="F368" s="133"/>
      <c r="G368" s="133"/>
      <c r="H368" s="133"/>
      <c r="I368" s="133"/>
      <c r="J368" s="133"/>
      <c r="K368" s="133"/>
    </row>
    <row r="369" spans="2:11">
      <c r="B369" s="133"/>
      <c r="C369" s="136"/>
      <c r="D369" s="382"/>
      <c r="E369" s="133"/>
      <c r="F369" s="133"/>
      <c r="G369" s="133"/>
      <c r="H369" s="133"/>
      <c r="I369" s="133"/>
      <c r="J369" s="133"/>
      <c r="K369" s="133"/>
    </row>
    <row r="370" spans="2:11">
      <c r="B370" s="133"/>
      <c r="C370" s="136"/>
      <c r="D370" s="382"/>
      <c r="E370" s="133"/>
      <c r="F370" s="133"/>
      <c r="G370" s="133"/>
      <c r="H370" s="133"/>
      <c r="I370" s="133"/>
      <c r="J370" s="133"/>
      <c r="K370" s="133"/>
    </row>
    <row r="371" spans="2:11">
      <c r="B371" s="133"/>
      <c r="C371" s="136"/>
      <c r="D371" s="382"/>
      <c r="E371" s="133"/>
      <c r="F371" s="133"/>
      <c r="G371" s="133"/>
      <c r="H371" s="133"/>
      <c r="I371" s="133"/>
      <c r="J371" s="133"/>
      <c r="K371" s="133"/>
    </row>
    <row r="372" spans="2:11">
      <c r="B372" s="133"/>
      <c r="C372" s="136"/>
      <c r="D372" s="382"/>
      <c r="E372" s="133"/>
      <c r="F372" s="133"/>
      <c r="G372" s="133"/>
      <c r="H372" s="133"/>
      <c r="I372" s="133"/>
      <c r="J372" s="133"/>
      <c r="K372" s="133"/>
    </row>
    <row r="373" spans="2:11">
      <c r="B373" s="133"/>
      <c r="C373" s="136"/>
      <c r="D373" s="382"/>
      <c r="E373" s="133"/>
      <c r="F373" s="133"/>
      <c r="G373" s="133"/>
      <c r="H373" s="133"/>
      <c r="I373" s="133"/>
      <c r="J373" s="133"/>
      <c r="K373" s="133"/>
    </row>
    <row r="374" spans="2:11">
      <c r="B374" s="133"/>
      <c r="C374" s="136"/>
      <c r="D374" s="382"/>
      <c r="E374" s="133"/>
      <c r="F374" s="133"/>
      <c r="G374" s="133"/>
      <c r="H374" s="133"/>
      <c r="I374" s="133"/>
      <c r="J374" s="133"/>
      <c r="K374" s="133"/>
    </row>
    <row r="375" spans="2:11">
      <c r="B375" s="133"/>
      <c r="C375" s="136"/>
      <c r="D375" s="382"/>
      <c r="E375" s="133"/>
      <c r="F375" s="133"/>
      <c r="G375" s="133"/>
      <c r="H375" s="133"/>
      <c r="I375" s="133"/>
      <c r="J375" s="133"/>
      <c r="K375" s="133"/>
    </row>
    <row r="376" spans="2:11">
      <c r="B376" s="133"/>
      <c r="C376" s="136"/>
      <c r="D376" s="382"/>
      <c r="E376" s="133"/>
      <c r="F376" s="133"/>
      <c r="G376" s="133"/>
      <c r="H376" s="133"/>
      <c r="I376" s="133"/>
      <c r="J376" s="133"/>
      <c r="K376" s="133"/>
    </row>
    <row r="377" spans="2:11">
      <c r="B377" s="133"/>
      <c r="C377" s="136"/>
      <c r="D377" s="382"/>
      <c r="E377" s="133"/>
      <c r="F377" s="133"/>
      <c r="G377" s="133"/>
      <c r="H377" s="133"/>
      <c r="I377" s="133"/>
      <c r="J377" s="133"/>
      <c r="K377" s="133"/>
    </row>
    <row r="378" spans="2:11">
      <c r="B378" s="133"/>
      <c r="C378" s="136"/>
      <c r="D378" s="382"/>
      <c r="E378" s="133"/>
      <c r="F378" s="133"/>
      <c r="G378" s="133"/>
      <c r="H378" s="133"/>
      <c r="I378" s="133"/>
      <c r="J378" s="133"/>
      <c r="K378" s="133"/>
    </row>
  </sheetData>
  <sheetProtection password="CA94" sheet="1" insertRows="0"/>
  <customSheetViews>
    <customSheetView guid="{FB69FFF1-34BD-45AF-976A-153282F1EF02}" scale="85" showGridLines="0" topLeftCell="A43">
      <selection activeCell="G17" sqref="G17"/>
      <rowBreaks count="4" manualBreakCount="4">
        <brk id="46" max="16383" man="1"/>
        <brk id="90" max="16383" man="1"/>
        <brk id="138" max="16383" man="1"/>
        <brk id="182" max="16383" man="1"/>
      </rowBreaks>
      <pageMargins left="0.7" right="0.7" top="0.75" bottom="0.75" header="0.3" footer="0.3"/>
      <pageSetup scale="56" fitToHeight="0" orientation="landscape" r:id="rId1"/>
      <headerFooter>
        <oddFooter>&amp;L&amp;8Rev 11/2015</oddFooter>
      </headerFooter>
    </customSheetView>
  </customSheetViews>
  <mergeCells count="7">
    <mergeCell ref="B1:F1"/>
    <mergeCell ref="B211:J213"/>
    <mergeCell ref="C2:F2"/>
    <mergeCell ref="H2:J2"/>
    <mergeCell ref="H3:J3"/>
    <mergeCell ref="C3:F3"/>
    <mergeCell ref="B5:J5"/>
  </mergeCells>
  <phoneticPr fontId="22" type="noConversion"/>
  <conditionalFormatting sqref="B37:G38 B41:G42 B45:G46 B49:G50 C33:D34 C29:D30 C25:D26 C21:D22 B17:G18 B13:G14 B9:G10">
    <cfRule type="containsBlanks" dxfId="63" priority="59">
      <formula>LEN(TRIM(B9))=0</formula>
    </cfRule>
  </conditionalFormatting>
  <conditionalFormatting sqref="B21:B22 E21:G22">
    <cfRule type="containsBlanks" dxfId="62" priority="57">
      <formula>LEN(TRIM(B21))=0</formula>
    </cfRule>
  </conditionalFormatting>
  <conditionalFormatting sqref="B25:B26 E25:G26">
    <cfRule type="containsBlanks" dxfId="61" priority="56">
      <formula>LEN(TRIM(B25))=0</formula>
    </cfRule>
  </conditionalFormatting>
  <conditionalFormatting sqref="B29:B30 E29:G30">
    <cfRule type="containsBlanks" dxfId="60" priority="55">
      <formula>LEN(TRIM(B29))=0</formula>
    </cfRule>
  </conditionalFormatting>
  <conditionalFormatting sqref="B33:B34 E33:G34">
    <cfRule type="containsBlanks" dxfId="59" priority="54">
      <formula>LEN(TRIM(B33))=0</formula>
    </cfRule>
  </conditionalFormatting>
  <conditionalFormatting sqref="B53:G54">
    <cfRule type="containsBlanks" dxfId="58" priority="52">
      <formula>LEN(TRIM(B53))=0</formula>
    </cfRule>
  </conditionalFormatting>
  <conditionalFormatting sqref="B57:G58">
    <cfRule type="containsBlanks" dxfId="57" priority="51">
      <formula>LEN(TRIM(B57))=0</formula>
    </cfRule>
  </conditionalFormatting>
  <conditionalFormatting sqref="B61:G62">
    <cfRule type="containsBlanks" dxfId="56" priority="50">
      <formula>LEN(TRIM(B61))=0</formula>
    </cfRule>
  </conditionalFormatting>
  <conditionalFormatting sqref="B69:G70">
    <cfRule type="containsBlanks" dxfId="55" priority="49">
      <formula>LEN(TRIM(B69))=0</formula>
    </cfRule>
  </conditionalFormatting>
  <conditionalFormatting sqref="B73:G74">
    <cfRule type="containsBlanks" dxfId="54" priority="48">
      <formula>LEN(TRIM(B73))=0</formula>
    </cfRule>
  </conditionalFormatting>
  <conditionalFormatting sqref="B109:G110 B105:G106 B101:G102 B97:G98 B93:G94 B89:G90 B85:G86 B81:G82 B77:G78">
    <cfRule type="containsBlanks" dxfId="53" priority="46">
      <formula>LEN(TRIM(B77))=0</formula>
    </cfRule>
  </conditionalFormatting>
  <conditionalFormatting sqref="B117:G118">
    <cfRule type="containsBlanks" dxfId="52" priority="45">
      <formula>LEN(TRIM(B117))=0</formula>
    </cfRule>
  </conditionalFormatting>
  <conditionalFormatting sqref="B125:G126">
    <cfRule type="containsBlanks" dxfId="51" priority="44">
      <formula>LEN(TRIM(B125))=0</formula>
    </cfRule>
  </conditionalFormatting>
  <conditionalFormatting sqref="B129:G130">
    <cfRule type="containsBlanks" dxfId="50" priority="43">
      <formula>LEN(TRIM(B129))=0</formula>
    </cfRule>
  </conditionalFormatting>
  <conditionalFormatting sqref="B133:G134">
    <cfRule type="containsBlanks" dxfId="49" priority="42">
      <formula>LEN(TRIM(B133))=0</formula>
    </cfRule>
  </conditionalFormatting>
  <conditionalFormatting sqref="B141:G142">
    <cfRule type="containsBlanks" dxfId="48" priority="41">
      <formula>LEN(TRIM(B141))=0</formula>
    </cfRule>
  </conditionalFormatting>
  <conditionalFormatting sqref="B145:G146">
    <cfRule type="containsBlanks" dxfId="47" priority="40">
      <formula>LEN(TRIM(B145))=0</formula>
    </cfRule>
  </conditionalFormatting>
  <conditionalFormatting sqref="B153:G154">
    <cfRule type="containsBlanks" dxfId="46" priority="39">
      <formula>LEN(TRIM(B153))=0</formula>
    </cfRule>
  </conditionalFormatting>
  <conditionalFormatting sqref="B157:G158">
    <cfRule type="containsBlanks" dxfId="45" priority="38">
      <formula>LEN(TRIM(B157))=0</formula>
    </cfRule>
  </conditionalFormatting>
  <conditionalFormatting sqref="B177:G178">
    <cfRule type="containsBlanks" dxfId="44" priority="37">
      <formula>LEN(TRIM(B177))=0</formula>
    </cfRule>
  </conditionalFormatting>
  <conditionalFormatting sqref="B65:G66">
    <cfRule type="containsBlanks" dxfId="43" priority="36">
      <formula>LEN(TRIM(B65))=0</formula>
    </cfRule>
  </conditionalFormatting>
  <conditionalFormatting sqref="B113:G114">
    <cfRule type="containsBlanks" dxfId="42" priority="35">
      <formula>LEN(TRIM(B113))=0</formula>
    </cfRule>
  </conditionalFormatting>
  <conditionalFormatting sqref="B121:G122">
    <cfRule type="containsBlanks" dxfId="41" priority="34">
      <formula>LEN(TRIM(B121))=0</formula>
    </cfRule>
  </conditionalFormatting>
  <conditionalFormatting sqref="B137:G138">
    <cfRule type="containsBlanks" dxfId="40" priority="33">
      <formula>LEN(TRIM(B137))=0</formula>
    </cfRule>
  </conditionalFormatting>
  <conditionalFormatting sqref="B149:G150">
    <cfRule type="containsBlanks" dxfId="39" priority="32">
      <formula>LEN(TRIM(B149))=0</formula>
    </cfRule>
  </conditionalFormatting>
  <conditionalFormatting sqref="B161:G162">
    <cfRule type="containsBlanks" dxfId="38" priority="31">
      <formula>LEN(TRIM(B161))=0</formula>
    </cfRule>
  </conditionalFormatting>
  <conditionalFormatting sqref="B165:G166">
    <cfRule type="containsBlanks" dxfId="37" priority="30">
      <formula>LEN(TRIM(B165))=0</formula>
    </cfRule>
  </conditionalFormatting>
  <conditionalFormatting sqref="B169:G170">
    <cfRule type="containsBlanks" dxfId="36" priority="29">
      <formula>LEN(TRIM(B169))=0</formula>
    </cfRule>
  </conditionalFormatting>
  <conditionalFormatting sqref="B173:G174">
    <cfRule type="containsBlanks" dxfId="35" priority="28">
      <formula>LEN(TRIM(B173))=0</formula>
    </cfRule>
  </conditionalFormatting>
  <conditionalFormatting sqref="B181:G182">
    <cfRule type="containsBlanks" dxfId="34" priority="27">
      <formula>LEN(TRIM(B181))=0</formula>
    </cfRule>
  </conditionalFormatting>
  <conditionalFormatting sqref="B185:G186">
    <cfRule type="containsBlanks" dxfId="33" priority="26">
      <formula>LEN(TRIM(B185))=0</formula>
    </cfRule>
  </conditionalFormatting>
  <conditionalFormatting sqref="B189:G190">
    <cfRule type="containsBlanks" dxfId="32" priority="25">
      <formula>LEN(TRIM(B189))=0</formula>
    </cfRule>
  </conditionalFormatting>
  <conditionalFormatting sqref="B193:G194">
    <cfRule type="containsBlanks" dxfId="31" priority="24">
      <formula>LEN(TRIM(B193))=0</formula>
    </cfRule>
  </conditionalFormatting>
  <conditionalFormatting sqref="B201:G202">
    <cfRule type="containsBlanks" dxfId="30" priority="23">
      <formula>LEN(TRIM(B201))=0</formula>
    </cfRule>
  </conditionalFormatting>
  <conditionalFormatting sqref="H13:J14 H17:J18">
    <cfRule type="containsBlanks" dxfId="29" priority="22">
      <formula>LEN(TRIM(H13))=0</formula>
    </cfRule>
  </conditionalFormatting>
  <conditionalFormatting sqref="H21:J22">
    <cfRule type="containsBlanks" dxfId="28" priority="20">
      <formula>LEN(TRIM(H21))=0</formula>
    </cfRule>
  </conditionalFormatting>
  <conditionalFormatting sqref="H25:J26">
    <cfRule type="containsBlanks" dxfId="27" priority="19">
      <formula>LEN(TRIM(H25))=0</formula>
    </cfRule>
  </conditionalFormatting>
  <conditionalFormatting sqref="H29:J30">
    <cfRule type="containsBlanks" dxfId="26" priority="18">
      <formula>LEN(TRIM(H29))=0</formula>
    </cfRule>
  </conditionalFormatting>
  <conditionalFormatting sqref="H33:J34">
    <cfRule type="containsBlanks" dxfId="25" priority="17">
      <formula>LEN(TRIM(H33))=0</formula>
    </cfRule>
  </conditionalFormatting>
  <conditionalFormatting sqref="H53:J54">
    <cfRule type="containsBlanks" dxfId="24" priority="15">
      <formula>LEN(TRIM(H53))=0</formula>
    </cfRule>
  </conditionalFormatting>
  <conditionalFormatting sqref="H57:J58">
    <cfRule type="containsBlanks" dxfId="23" priority="14">
      <formula>LEN(TRIM(H57))=0</formula>
    </cfRule>
  </conditionalFormatting>
  <conditionalFormatting sqref="H61:J62">
    <cfRule type="containsBlanks" dxfId="22" priority="13">
      <formula>LEN(TRIM(H61))=0</formula>
    </cfRule>
  </conditionalFormatting>
  <conditionalFormatting sqref="H133:J134 H129:J130 H125:J126 H117:J118 H109:J110 H105:J106 H101:J102 H97:J98 H93:J94 H89:J90 H85:J86 H81:J82 H77:J78 H73:J74 H69:J70">
    <cfRule type="containsBlanks" dxfId="21" priority="10">
      <formula>LEN(TRIM(H69))=0</formula>
    </cfRule>
  </conditionalFormatting>
  <conditionalFormatting sqref="H177:J178 H157:J158 H153:J154 H145:J146 H141:J142">
    <cfRule type="containsBlanks" dxfId="20" priority="8">
      <formula>LEN(TRIM(H141))=0</formula>
    </cfRule>
  </conditionalFormatting>
  <conditionalFormatting sqref="C207 B211">
    <cfRule type="containsBlanks" dxfId="19" priority="7">
      <formula>LEN(TRIM(B207))=0</formula>
    </cfRule>
  </conditionalFormatting>
  <conditionalFormatting sqref="B197:G198">
    <cfRule type="containsBlanks" dxfId="18" priority="6">
      <formula>LEN(TRIM(B197))=0</formula>
    </cfRule>
  </conditionalFormatting>
  <conditionalFormatting sqref="B3:D4">
    <cfRule type="cellIs" dxfId="17" priority="5" operator="equal">
      <formula>0</formula>
    </cfRule>
  </conditionalFormatting>
  <conditionalFormatting sqref="G3:J3">
    <cfRule type="cellIs" dxfId="16" priority="4" operator="equal">
      <formula>0</formula>
    </cfRule>
  </conditionalFormatting>
  <pageMargins left="0.5" right="0.5" top="0.5" bottom="0.75" header="0.3" footer="0.3"/>
  <pageSetup scale="55" fitToHeight="0" orientation="landscape" r:id="rId2"/>
  <headerFooter>
    <oddFooter>&amp;L&amp;8Rev. 11/2023</oddFooter>
  </headerFooter>
  <rowBreaks count="5" manualBreakCount="5">
    <brk id="39" max="16383" man="1"/>
    <brk id="75" max="16383" man="1"/>
    <brk id="111" max="16383" man="1"/>
    <brk id="147" max="16383" man="1"/>
    <brk id="1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sheetPr>
  <dimension ref="B1:M25"/>
  <sheetViews>
    <sheetView showGridLines="0" zoomScale="115" zoomScaleNormal="115" zoomScaleSheetLayoutView="115" workbookViewId="0">
      <selection activeCell="N24" sqref="N24"/>
    </sheetView>
  </sheetViews>
  <sheetFormatPr defaultColWidth="9.140625" defaultRowHeight="12.75"/>
  <cols>
    <col min="1" max="1" width="1.140625" style="2" customWidth="1"/>
    <col min="2" max="2" width="7.140625" style="2" customWidth="1"/>
    <col min="3" max="10" width="9.140625" style="2"/>
    <col min="11" max="11" width="3.28515625" style="2" customWidth="1"/>
    <col min="12" max="16384" width="9.140625" style="2"/>
  </cols>
  <sheetData>
    <row r="1" spans="2:13" ht="15.75">
      <c r="B1" s="148" t="s">
        <v>198</v>
      </c>
      <c r="C1" s="111"/>
      <c r="D1" s="111"/>
      <c r="E1" s="111"/>
      <c r="F1" s="168"/>
      <c r="G1" s="168"/>
      <c r="H1" s="168"/>
      <c r="I1" s="168"/>
    </row>
    <row r="2" spans="2:13" ht="5.25" customHeight="1">
      <c r="B2" s="326"/>
      <c r="C2" s="326"/>
      <c r="D2" s="326"/>
      <c r="E2" s="326"/>
      <c r="F2" s="326"/>
      <c r="G2" s="327"/>
      <c r="H2" s="327"/>
      <c r="I2" s="327"/>
      <c r="J2" s="5"/>
      <c r="K2" s="5"/>
    </row>
    <row r="3" spans="2:13" ht="3.75" customHeight="1" thickBot="1">
      <c r="B3" s="163"/>
      <c r="C3" s="163"/>
      <c r="D3" s="329"/>
      <c r="E3" s="329"/>
      <c r="F3" s="329"/>
      <c r="G3" s="333"/>
      <c r="H3" s="333"/>
      <c r="I3" s="333"/>
      <c r="J3" s="1"/>
      <c r="K3" s="1"/>
      <c r="L3" s="1"/>
      <c r="M3" s="1"/>
    </row>
    <row r="4" spans="2:13" ht="42" customHeight="1">
      <c r="B4" s="526" t="s">
        <v>146</v>
      </c>
      <c r="C4" s="526"/>
      <c r="D4" s="527"/>
      <c r="E4" s="527"/>
      <c r="F4" s="527"/>
      <c r="G4" s="527"/>
      <c r="H4" s="527"/>
      <c r="I4" s="527"/>
      <c r="J4" s="526"/>
      <c r="K4" s="526"/>
      <c r="L4" s="526"/>
      <c r="M4" s="526"/>
    </row>
    <row r="5" spans="2:13" ht="3.75" customHeight="1">
      <c r="B5" s="297"/>
      <c r="C5" s="297"/>
      <c r="D5" s="297"/>
      <c r="E5" s="297"/>
      <c r="F5" s="297"/>
      <c r="G5" s="297"/>
      <c r="H5" s="297"/>
      <c r="I5" s="297"/>
      <c r="J5" s="297"/>
      <c r="K5" s="297"/>
    </row>
    <row r="6" spans="2:13" ht="26.25" customHeight="1">
      <c r="B6" s="525" t="s">
        <v>147</v>
      </c>
      <c r="C6" s="525"/>
      <c r="D6" s="525"/>
      <c r="E6" s="525"/>
      <c r="F6" s="525"/>
      <c r="G6" s="525"/>
      <c r="H6" s="525"/>
      <c r="I6" s="525"/>
      <c r="J6" s="525"/>
      <c r="K6" s="525"/>
      <c r="L6" s="525"/>
      <c r="M6" s="525"/>
    </row>
    <row r="7" spans="2:13" ht="3.75" customHeight="1">
      <c r="B7" s="297"/>
      <c r="C7" s="297"/>
      <c r="D7" s="297"/>
      <c r="E7" s="297"/>
      <c r="F7" s="297"/>
      <c r="G7" s="297"/>
      <c r="H7" s="297"/>
      <c r="I7" s="297"/>
      <c r="J7" s="297"/>
      <c r="K7" s="297"/>
    </row>
    <row r="8" spans="2:13" ht="14.25" customHeight="1">
      <c r="B8" s="297" t="s">
        <v>148</v>
      </c>
      <c r="C8" s="297"/>
      <c r="D8" s="297"/>
      <c r="E8" s="297"/>
      <c r="F8" s="297"/>
      <c r="G8" s="297"/>
      <c r="H8" s="297"/>
      <c r="I8" s="297"/>
      <c r="J8" s="297"/>
      <c r="K8" s="297"/>
    </row>
    <row r="9" spans="2:13" ht="60.75" customHeight="1">
      <c r="B9" s="298"/>
      <c r="C9" s="528"/>
      <c r="D9" s="529"/>
      <c r="E9" s="529"/>
      <c r="F9" s="529"/>
      <c r="G9" s="529"/>
      <c r="H9" s="529"/>
      <c r="I9" s="529"/>
      <c r="J9" s="529"/>
      <c r="K9" s="529"/>
      <c r="L9" s="529"/>
      <c r="M9" s="530"/>
    </row>
    <row r="10" spans="2:13" ht="3.75" customHeight="1">
      <c r="B10" s="297"/>
      <c r="C10" s="297"/>
      <c r="D10" s="297"/>
      <c r="E10" s="297"/>
      <c r="F10" s="297"/>
      <c r="G10" s="297"/>
      <c r="H10" s="297"/>
      <c r="I10" s="297"/>
      <c r="J10" s="297"/>
      <c r="K10" s="297"/>
    </row>
    <row r="11" spans="2:13" ht="3.75" customHeight="1">
      <c r="B11" s="297"/>
      <c r="C11" s="297"/>
      <c r="D11" s="297"/>
      <c r="E11" s="297"/>
      <c r="F11" s="297"/>
      <c r="G11" s="297"/>
      <c r="H11" s="297"/>
      <c r="I11" s="297"/>
      <c r="J11" s="297"/>
      <c r="K11" s="297"/>
    </row>
    <row r="12" spans="2:13" ht="27" customHeight="1">
      <c r="B12" s="524" t="s">
        <v>149</v>
      </c>
      <c r="C12" s="524"/>
      <c r="D12" s="524"/>
      <c r="E12" s="524"/>
      <c r="F12" s="524"/>
      <c r="G12" s="524"/>
      <c r="H12" s="524"/>
      <c r="I12" s="524"/>
      <c r="J12" s="524"/>
      <c r="K12" s="524"/>
      <c r="L12" s="524"/>
      <c r="M12" s="524"/>
    </row>
    <row r="14" spans="2:13">
      <c r="D14" s="169"/>
      <c r="E14" s="169"/>
      <c r="F14" s="169"/>
      <c r="G14" s="169"/>
      <c r="H14" s="169"/>
      <c r="I14" s="169"/>
      <c r="J14" s="169"/>
      <c r="K14" s="170"/>
    </row>
    <row r="15" spans="2:13">
      <c r="C15" s="105" t="s">
        <v>154</v>
      </c>
      <c r="D15" s="521"/>
      <c r="E15" s="522"/>
      <c r="F15" s="175"/>
      <c r="G15" s="175"/>
      <c r="H15" s="175"/>
      <c r="I15" s="176"/>
      <c r="J15" s="176"/>
    </row>
    <row r="16" spans="2:13" ht="5.25" customHeight="1">
      <c r="C16" s="328"/>
      <c r="D16" s="175"/>
      <c r="E16" s="175"/>
      <c r="F16" s="175"/>
      <c r="G16" s="175"/>
      <c r="H16" s="175"/>
      <c r="I16" s="176"/>
      <c r="J16" s="176"/>
    </row>
    <row r="17" spans="3:11" ht="14.25">
      <c r="C17" s="328" t="s">
        <v>186</v>
      </c>
      <c r="D17" s="478"/>
      <c r="E17" s="478"/>
      <c r="F17" s="478"/>
      <c r="G17" s="478"/>
      <c r="H17" s="478"/>
      <c r="I17" s="478"/>
      <c r="J17" s="431"/>
      <c r="K17" s="171"/>
    </row>
    <row r="18" spans="3:11">
      <c r="C18" s="105"/>
      <c r="D18" s="176"/>
      <c r="E18" s="176"/>
      <c r="F18" s="176"/>
      <c r="G18" s="176"/>
      <c r="H18" s="176"/>
      <c r="I18" s="176"/>
      <c r="J18" s="176"/>
    </row>
    <row r="19" spans="3:11">
      <c r="C19" s="105" t="s">
        <v>150</v>
      </c>
      <c r="D19" s="523"/>
      <c r="E19" s="523"/>
      <c r="F19" s="523"/>
      <c r="G19" s="523"/>
      <c r="H19" s="523"/>
      <c r="I19" s="523"/>
      <c r="J19" s="523"/>
    </row>
    <row r="20" spans="3:11">
      <c r="C20" s="105"/>
      <c r="D20" s="177" t="s">
        <v>153</v>
      </c>
      <c r="E20" s="178"/>
      <c r="F20" s="178"/>
      <c r="G20" s="178"/>
      <c r="H20" s="176"/>
      <c r="I20" s="176"/>
      <c r="J20" s="176"/>
    </row>
    <row r="21" spans="3:11" ht="15" customHeight="1">
      <c r="C21" s="105" t="s">
        <v>151</v>
      </c>
      <c r="D21" s="522"/>
      <c r="E21" s="522"/>
      <c r="F21" s="522"/>
      <c r="G21" s="522"/>
      <c r="H21" s="522"/>
      <c r="I21" s="522"/>
      <c r="J21" s="522"/>
    </row>
    <row r="22" spans="3:11" ht="15" customHeight="1">
      <c r="C22" s="105" t="s">
        <v>152</v>
      </c>
      <c r="D22" s="522"/>
      <c r="E22" s="522"/>
      <c r="F22" s="522"/>
      <c r="G22" s="522"/>
      <c r="H22" s="522"/>
      <c r="I22" s="522"/>
      <c r="J22" s="522"/>
    </row>
    <row r="23" spans="3:11" ht="15" customHeight="1">
      <c r="C23" s="105" t="s">
        <v>38</v>
      </c>
      <c r="D23" s="522"/>
      <c r="E23" s="522"/>
      <c r="F23" s="522"/>
      <c r="G23" s="522"/>
      <c r="H23" s="522"/>
      <c r="I23" s="522"/>
      <c r="J23" s="522"/>
    </row>
    <row r="24" spans="3:11" ht="15" customHeight="1">
      <c r="C24" s="105"/>
      <c r="D24" s="522"/>
      <c r="E24" s="522"/>
      <c r="F24" s="522"/>
      <c r="G24" s="522"/>
      <c r="H24" s="522"/>
      <c r="I24" s="522"/>
      <c r="J24" s="522"/>
    </row>
    <row r="25" spans="3:11" ht="3.75" customHeight="1">
      <c r="C25" s="172"/>
    </row>
  </sheetData>
  <sheetProtection password="CA94" sheet="1" deleteRows="0"/>
  <customSheetViews>
    <customSheetView guid="{FB69FFF1-34BD-45AF-976A-153282F1EF02}" showGridLines="0">
      <selection activeCell="B9" sqref="B9:I9"/>
      <pageMargins left="0.7" right="0.7" top="0.75" bottom="0.75" header="0.3" footer="0.3"/>
      <pageSetup scale="66" orientation="portrait" r:id="rId1"/>
      <headerFooter>
        <oddFooter>&amp;L&amp;8Rev 11/2015</oddFooter>
      </headerFooter>
    </customSheetView>
  </customSheetViews>
  <mergeCells count="11">
    <mergeCell ref="B12:M12"/>
    <mergeCell ref="B6:M6"/>
    <mergeCell ref="B4:M4"/>
    <mergeCell ref="C9:M9"/>
    <mergeCell ref="D15:E15"/>
    <mergeCell ref="D24:J24"/>
    <mergeCell ref="D23:J23"/>
    <mergeCell ref="D22:J22"/>
    <mergeCell ref="D21:J21"/>
    <mergeCell ref="D19:J19"/>
    <mergeCell ref="D17:I17"/>
  </mergeCells>
  <phoneticPr fontId="15" type="noConversion"/>
  <conditionalFormatting sqref="C9">
    <cfRule type="containsBlanks" dxfId="15" priority="9">
      <formula>LEN(TRIM(C9))=0</formula>
    </cfRule>
  </conditionalFormatting>
  <conditionalFormatting sqref="D15:E15 D21:J24">
    <cfRule type="containsBlanks" dxfId="14" priority="8">
      <formula>LEN(TRIM(D15))=0</formula>
    </cfRule>
  </conditionalFormatting>
  <conditionalFormatting sqref="B2:G3">
    <cfRule type="cellIs" dxfId="13" priority="4" operator="equal">
      <formula>0</formula>
    </cfRule>
  </conditionalFormatting>
  <conditionalFormatting sqref="D17 J17">
    <cfRule type="containsBlanks" dxfId="10" priority="1">
      <formula>LEN(TRIM(D17))=0</formula>
    </cfRule>
  </conditionalFormatting>
  <pageMargins left="0.7" right="0.7" top="0.75" bottom="0.75" header="0.3" footer="0.3"/>
  <pageSetup scale="86" fitToHeight="0" orientation="portrait" r:id="rId2"/>
  <headerFooter>
    <oddFooter>&amp;L&amp;8Rev. 11/2023</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71"/>
  <sheetViews>
    <sheetView showGridLines="0" topLeftCell="A19" zoomScale="115" zoomScaleNormal="115" zoomScaleSheetLayoutView="100" workbookViewId="0">
      <selection activeCell="Q29" sqref="Q29:T29"/>
    </sheetView>
  </sheetViews>
  <sheetFormatPr defaultRowHeight="12.75"/>
  <cols>
    <col min="1" max="1" width="2.5703125" customWidth="1"/>
    <col min="2" max="138" width="2.85546875" customWidth="1"/>
  </cols>
  <sheetData>
    <row r="1" spans="1:40" s="300" customFormat="1" ht="15.75">
      <c r="B1" s="315" t="s">
        <v>199</v>
      </c>
      <c r="C1" s="315"/>
      <c r="D1" s="315"/>
      <c r="E1" s="315"/>
      <c r="F1" s="315"/>
      <c r="G1" s="315"/>
      <c r="H1" s="315"/>
      <c r="I1" s="315"/>
      <c r="J1" s="315"/>
      <c r="K1" s="299"/>
      <c r="L1" s="299"/>
      <c r="M1" s="316"/>
      <c r="N1" s="299"/>
      <c r="O1" s="299"/>
      <c r="P1" s="299"/>
      <c r="Q1" s="315"/>
    </row>
    <row r="2" spans="1:40" s="307" customFormat="1" ht="3.75" customHeight="1"/>
    <row r="3" spans="1:40" s="334" customFormat="1" ht="15" customHeight="1">
      <c r="B3" s="612" t="s">
        <v>311</v>
      </c>
      <c r="C3" s="613"/>
      <c r="D3" s="613"/>
      <c r="E3" s="613"/>
      <c r="F3" s="613"/>
      <c r="G3" s="613"/>
      <c r="H3" s="613"/>
      <c r="I3" s="613"/>
      <c r="J3" s="613"/>
      <c r="K3" s="613"/>
      <c r="L3" s="613"/>
      <c r="M3" s="613"/>
      <c r="N3" s="613"/>
      <c r="O3" s="613"/>
      <c r="P3" s="613"/>
      <c r="Q3" s="612"/>
      <c r="R3" s="612"/>
      <c r="S3" s="612" t="s">
        <v>310</v>
      </c>
      <c r="T3" s="612"/>
      <c r="U3" s="612"/>
      <c r="V3" s="612"/>
      <c r="W3" s="612"/>
      <c r="X3" s="612"/>
      <c r="Y3" s="612"/>
      <c r="Z3" s="612" t="s">
        <v>308</v>
      </c>
      <c r="AA3" s="612"/>
      <c r="AB3" s="612"/>
      <c r="AC3" s="612"/>
      <c r="AD3" s="612"/>
      <c r="AE3" s="612"/>
      <c r="AF3" s="612"/>
      <c r="AG3" s="612"/>
      <c r="AH3" s="612" t="s">
        <v>162</v>
      </c>
      <c r="AI3" s="612"/>
      <c r="AJ3" s="612"/>
      <c r="AK3" s="612"/>
      <c r="AL3" s="612"/>
      <c r="AM3" s="612"/>
      <c r="AN3" s="612"/>
    </row>
    <row r="4" spans="1:40" s="336" customFormat="1" ht="22.5" customHeight="1">
      <c r="A4" s="335"/>
      <c r="B4" s="562">
        <f>'Cost Certification 3335'!C4</f>
        <v>0</v>
      </c>
      <c r="C4" s="563"/>
      <c r="D4" s="563"/>
      <c r="E4" s="563"/>
      <c r="F4" s="563"/>
      <c r="G4" s="563"/>
      <c r="H4" s="563"/>
      <c r="I4" s="563"/>
      <c r="J4" s="563"/>
      <c r="K4" s="563"/>
      <c r="L4" s="563"/>
      <c r="M4" s="563"/>
      <c r="N4" s="563"/>
      <c r="O4" s="563"/>
      <c r="P4" s="563"/>
      <c r="Q4" s="562"/>
      <c r="R4" s="562"/>
      <c r="S4" s="611">
        <f>'Cost Certification 3335'!C6</f>
        <v>0</v>
      </c>
      <c r="T4" s="611"/>
      <c r="U4" s="611"/>
      <c r="V4" s="611"/>
      <c r="W4" s="611"/>
      <c r="X4" s="611"/>
      <c r="Y4" s="611"/>
      <c r="Z4" s="610">
        <f>'Cost Certification 3335'!N6</f>
        <v>0</v>
      </c>
      <c r="AA4" s="614"/>
      <c r="AB4" s="614"/>
      <c r="AC4" s="614"/>
      <c r="AD4" s="614"/>
      <c r="AE4" s="614"/>
      <c r="AF4" s="614"/>
      <c r="AG4" s="614"/>
      <c r="AH4" s="610">
        <f>'Cost Certification 3335'!N8</f>
        <v>0</v>
      </c>
      <c r="AI4" s="611"/>
      <c r="AJ4" s="611"/>
      <c r="AK4" s="611"/>
      <c r="AL4" s="611"/>
      <c r="AM4" s="611"/>
      <c r="AN4" s="611"/>
    </row>
    <row r="5" spans="1:40" ht="3" customHeight="1" thickBot="1">
      <c r="A5" s="158"/>
      <c r="B5" s="158"/>
      <c r="C5" s="337"/>
      <c r="D5" s="337"/>
      <c r="E5" s="337"/>
      <c r="F5" s="337"/>
      <c r="G5" s="337"/>
      <c r="H5" s="337"/>
      <c r="I5" s="337"/>
      <c r="J5" s="337"/>
      <c r="K5" s="337"/>
      <c r="L5" s="337"/>
      <c r="M5" s="337"/>
      <c r="N5" s="337"/>
      <c r="O5" s="337"/>
      <c r="P5" s="337"/>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1:40" ht="3" customHeight="1"/>
    <row r="7" spans="1:40" ht="14.25">
      <c r="B7" s="102" t="s">
        <v>302</v>
      </c>
      <c r="C7" s="233"/>
      <c r="D7" s="233"/>
      <c r="E7" s="233"/>
      <c r="F7" s="233"/>
      <c r="G7" s="233"/>
      <c r="H7" s="233"/>
    </row>
    <row r="8" spans="1:40" ht="3.75" customHeight="1" thickBot="1">
      <c r="C8" s="233"/>
      <c r="D8" s="233"/>
      <c r="E8" s="233"/>
      <c r="F8" s="233"/>
      <c r="G8" s="233"/>
      <c r="H8" s="233"/>
    </row>
    <row r="9" spans="1:40" s="308" customFormat="1" ht="25.5" customHeight="1" thickBot="1">
      <c r="B9" s="581" t="s">
        <v>282</v>
      </c>
      <c r="C9" s="597"/>
      <c r="D9" s="597"/>
      <c r="E9" s="597"/>
      <c r="F9" s="597"/>
      <c r="G9" s="597"/>
      <c r="H9" s="597"/>
      <c r="I9" s="575"/>
      <c r="J9" s="575"/>
      <c r="K9" s="575"/>
      <c r="L9" s="575"/>
      <c r="M9" s="575"/>
      <c r="N9" s="575"/>
      <c r="O9" s="575"/>
      <c r="P9" s="575"/>
      <c r="Q9" s="575"/>
      <c r="R9" s="575"/>
      <c r="S9" s="575"/>
      <c r="T9" s="575"/>
      <c r="U9" s="575"/>
      <c r="V9" s="575"/>
      <c r="W9" s="575"/>
      <c r="X9" s="575"/>
      <c r="Y9" s="564" t="s">
        <v>43</v>
      </c>
      <c r="Z9" s="564"/>
      <c r="AA9" s="564"/>
      <c r="AB9" s="564"/>
      <c r="AC9" s="564"/>
      <c r="AD9" s="564"/>
      <c r="AE9" s="582" t="s">
        <v>291</v>
      </c>
      <c r="AF9" s="582"/>
      <c r="AG9" s="582"/>
      <c r="AH9" s="582"/>
      <c r="AI9" s="575" t="s">
        <v>283</v>
      </c>
      <c r="AJ9" s="575"/>
      <c r="AK9" s="576"/>
    </row>
    <row r="10" spans="1:40">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45"/>
      <c r="Z10" s="545"/>
      <c r="AA10" s="545"/>
      <c r="AB10" s="545"/>
      <c r="AC10" s="545"/>
      <c r="AD10" s="545"/>
      <c r="AE10" s="583"/>
      <c r="AF10" s="583"/>
      <c r="AG10" s="583"/>
      <c r="AH10" s="583"/>
      <c r="AI10" s="565"/>
      <c r="AJ10" s="565"/>
      <c r="AK10" s="566"/>
    </row>
    <row r="11" spans="1:40">
      <c r="B11" s="554"/>
      <c r="C11" s="555"/>
      <c r="D11" s="555"/>
      <c r="E11" s="555"/>
      <c r="F11" s="555"/>
      <c r="G11" s="555"/>
      <c r="H11" s="555"/>
      <c r="I11" s="555"/>
      <c r="J11" s="555"/>
      <c r="K11" s="555"/>
      <c r="L11" s="555"/>
      <c r="M11" s="555"/>
      <c r="N11" s="555"/>
      <c r="O11" s="555"/>
      <c r="P11" s="555"/>
      <c r="Q11" s="555"/>
      <c r="R11" s="555"/>
      <c r="S11" s="555"/>
      <c r="T11" s="555"/>
      <c r="U11" s="555"/>
      <c r="V11" s="555"/>
      <c r="W11" s="555"/>
      <c r="X11" s="555"/>
      <c r="Y11" s="556"/>
      <c r="Z11" s="556"/>
      <c r="AA11" s="556"/>
      <c r="AB11" s="556"/>
      <c r="AC11" s="556"/>
      <c r="AD11" s="556"/>
      <c r="AE11" s="588"/>
      <c r="AF11" s="588"/>
      <c r="AG11" s="588"/>
      <c r="AH11" s="588"/>
      <c r="AI11" s="560"/>
      <c r="AJ11" s="560"/>
      <c r="AK11" s="561"/>
    </row>
    <row r="12" spans="1:40">
      <c r="B12" s="554"/>
      <c r="C12" s="555"/>
      <c r="D12" s="555"/>
      <c r="E12" s="555"/>
      <c r="F12" s="555"/>
      <c r="G12" s="555"/>
      <c r="H12" s="555"/>
      <c r="I12" s="555"/>
      <c r="J12" s="555"/>
      <c r="K12" s="555"/>
      <c r="L12" s="555"/>
      <c r="M12" s="555"/>
      <c r="N12" s="555"/>
      <c r="O12" s="555"/>
      <c r="P12" s="555"/>
      <c r="Q12" s="555"/>
      <c r="R12" s="555"/>
      <c r="S12" s="555"/>
      <c r="T12" s="555"/>
      <c r="U12" s="555"/>
      <c r="V12" s="555"/>
      <c r="W12" s="555"/>
      <c r="X12" s="555"/>
      <c r="Y12" s="556"/>
      <c r="Z12" s="556"/>
      <c r="AA12" s="556"/>
      <c r="AB12" s="556"/>
      <c r="AC12" s="556"/>
      <c r="AD12" s="556"/>
      <c r="AE12" s="588"/>
      <c r="AF12" s="588"/>
      <c r="AG12" s="588"/>
      <c r="AH12" s="588"/>
      <c r="AI12" s="560"/>
      <c r="AJ12" s="560"/>
      <c r="AK12" s="561"/>
    </row>
    <row r="13" spans="1:40">
      <c r="B13" s="554"/>
      <c r="C13" s="555"/>
      <c r="D13" s="555"/>
      <c r="E13" s="555"/>
      <c r="F13" s="555"/>
      <c r="G13" s="555"/>
      <c r="H13" s="555"/>
      <c r="I13" s="555"/>
      <c r="J13" s="555"/>
      <c r="K13" s="555"/>
      <c r="L13" s="555"/>
      <c r="M13" s="555"/>
      <c r="N13" s="555"/>
      <c r="O13" s="555"/>
      <c r="P13" s="555"/>
      <c r="Q13" s="555"/>
      <c r="R13" s="555"/>
      <c r="S13" s="555"/>
      <c r="T13" s="555"/>
      <c r="U13" s="555"/>
      <c r="V13" s="555"/>
      <c r="W13" s="555"/>
      <c r="X13" s="555"/>
      <c r="Y13" s="556"/>
      <c r="Z13" s="556"/>
      <c r="AA13" s="556"/>
      <c r="AB13" s="556"/>
      <c r="AC13" s="556"/>
      <c r="AD13" s="556"/>
      <c r="AE13" s="588"/>
      <c r="AF13" s="588"/>
      <c r="AG13" s="588"/>
      <c r="AH13" s="588"/>
      <c r="AI13" s="560"/>
      <c r="AJ13" s="560"/>
      <c r="AK13" s="561"/>
    </row>
    <row r="14" spans="1:40">
      <c r="B14" s="554"/>
      <c r="C14" s="555"/>
      <c r="D14" s="555"/>
      <c r="E14" s="555"/>
      <c r="F14" s="555"/>
      <c r="G14" s="555"/>
      <c r="H14" s="555"/>
      <c r="I14" s="555"/>
      <c r="J14" s="555"/>
      <c r="K14" s="555"/>
      <c r="L14" s="555"/>
      <c r="M14" s="555"/>
      <c r="N14" s="555"/>
      <c r="O14" s="555"/>
      <c r="P14" s="555"/>
      <c r="Q14" s="555"/>
      <c r="R14" s="555"/>
      <c r="S14" s="555"/>
      <c r="T14" s="555"/>
      <c r="U14" s="555"/>
      <c r="V14" s="555"/>
      <c r="W14" s="555"/>
      <c r="X14" s="555"/>
      <c r="Y14" s="556"/>
      <c r="Z14" s="556"/>
      <c r="AA14" s="556"/>
      <c r="AB14" s="556"/>
      <c r="AC14" s="556"/>
      <c r="AD14" s="556"/>
      <c r="AE14" s="588"/>
      <c r="AF14" s="588"/>
      <c r="AG14" s="588"/>
      <c r="AH14" s="588"/>
      <c r="AI14" s="560"/>
      <c r="AJ14" s="560"/>
      <c r="AK14" s="561"/>
    </row>
    <row r="15" spans="1:40" ht="13.5" thickBot="1">
      <c r="B15" s="598"/>
      <c r="C15" s="591"/>
      <c r="D15" s="591"/>
      <c r="E15" s="591"/>
      <c r="F15" s="591"/>
      <c r="G15" s="591"/>
      <c r="H15" s="591"/>
      <c r="I15" s="591"/>
      <c r="J15" s="591"/>
      <c r="K15" s="591"/>
      <c r="L15" s="591"/>
      <c r="M15" s="591"/>
      <c r="N15" s="591"/>
      <c r="O15" s="591"/>
      <c r="P15" s="591"/>
      <c r="Q15" s="591"/>
      <c r="R15" s="591"/>
      <c r="S15" s="591"/>
      <c r="T15" s="591"/>
      <c r="U15" s="591"/>
      <c r="V15" s="591"/>
      <c r="W15" s="591"/>
      <c r="X15" s="591"/>
      <c r="Y15" s="572"/>
      <c r="Z15" s="572"/>
      <c r="AA15" s="572"/>
      <c r="AB15" s="572"/>
      <c r="AC15" s="572"/>
      <c r="AD15" s="572"/>
      <c r="AE15" s="596"/>
      <c r="AF15" s="596"/>
      <c r="AG15" s="596"/>
      <c r="AH15" s="596"/>
      <c r="AI15" s="589"/>
      <c r="AJ15" s="589"/>
      <c r="AK15" s="590"/>
    </row>
    <row r="16" spans="1:40" ht="13.5" thickBot="1">
      <c r="B16" s="540" t="s">
        <v>201</v>
      </c>
      <c r="C16" s="541"/>
      <c r="D16" s="541"/>
      <c r="E16" s="541"/>
      <c r="F16" s="541"/>
      <c r="G16" s="541"/>
      <c r="H16" s="541"/>
      <c r="I16" s="541"/>
      <c r="J16" s="541"/>
      <c r="K16" s="541"/>
      <c r="L16" s="541"/>
      <c r="M16" s="541"/>
      <c r="N16" s="541"/>
      <c r="O16" s="541"/>
      <c r="P16" s="541"/>
      <c r="Q16" s="541"/>
      <c r="R16" s="541"/>
      <c r="S16" s="541"/>
      <c r="T16" s="541"/>
      <c r="U16" s="541"/>
      <c r="V16" s="541"/>
      <c r="W16" s="541"/>
      <c r="X16" s="541"/>
      <c r="Y16" s="542">
        <f>SUM(Y10:AD15)</f>
        <v>0</v>
      </c>
      <c r="Z16" s="543"/>
      <c r="AA16" s="543"/>
      <c r="AB16" s="543"/>
      <c r="AC16" s="543"/>
      <c r="AD16" s="544"/>
      <c r="AE16" s="305"/>
      <c r="AF16" s="305"/>
      <c r="AG16" s="305"/>
      <c r="AH16" s="305"/>
      <c r="AI16" s="301"/>
      <c r="AJ16" s="301"/>
      <c r="AK16" s="301"/>
    </row>
    <row r="17" spans="1:40" s="7" customFormat="1">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25"/>
      <c r="Z17" s="325"/>
      <c r="AA17" s="325"/>
      <c r="AB17" s="325"/>
      <c r="AC17" s="325"/>
      <c r="AD17" s="325"/>
      <c r="AE17" s="323"/>
      <c r="AF17" s="323"/>
      <c r="AG17" s="323"/>
      <c r="AH17" s="323"/>
      <c r="AI17" s="324"/>
      <c r="AJ17" s="324"/>
      <c r="AK17" s="324"/>
    </row>
    <row r="18" spans="1:40" s="6" customFormat="1" ht="13.5" thickBot="1">
      <c r="A18" s="160"/>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9"/>
      <c r="Z18" s="319"/>
      <c r="AA18" s="319"/>
      <c r="AB18" s="319"/>
      <c r="AC18" s="319"/>
      <c r="AD18" s="319"/>
      <c r="AE18" s="320"/>
      <c r="AF18" s="320"/>
      <c r="AG18" s="320"/>
      <c r="AH18" s="320"/>
      <c r="AI18" s="159"/>
      <c r="AJ18" s="159"/>
      <c r="AK18" s="159"/>
      <c r="AL18" s="160"/>
      <c r="AM18" s="160"/>
      <c r="AN18" s="160"/>
    </row>
    <row r="19" spans="1:40" s="6" customFormat="1">
      <c r="B19" s="317" t="s">
        <v>301</v>
      </c>
      <c r="C19" s="309"/>
      <c r="D19" s="309"/>
      <c r="E19" s="309"/>
      <c r="F19" s="309"/>
      <c r="G19" s="309"/>
      <c r="H19" s="309"/>
      <c r="I19" s="309"/>
      <c r="J19" s="309"/>
      <c r="K19" s="309"/>
      <c r="L19" s="309"/>
      <c r="M19" s="309"/>
      <c r="N19" s="309"/>
      <c r="O19" s="309"/>
      <c r="P19" s="309"/>
      <c r="Q19" s="309"/>
      <c r="R19" s="309"/>
      <c r="S19" s="309"/>
      <c r="T19" s="309"/>
      <c r="U19" s="309"/>
      <c r="V19" s="309"/>
      <c r="W19" s="309"/>
      <c r="X19" s="309"/>
      <c r="Y19" s="310"/>
      <c r="Z19" s="310"/>
      <c r="AA19" s="310"/>
      <c r="AB19" s="310"/>
      <c r="AC19" s="310"/>
      <c r="AD19" s="310"/>
      <c r="AE19" s="311"/>
      <c r="AF19" s="311"/>
      <c r="AG19" s="311"/>
      <c r="AH19" s="311"/>
      <c r="AI19" s="312"/>
      <c r="AJ19" s="312"/>
      <c r="AK19" s="312"/>
    </row>
    <row r="20" spans="1:40" ht="5.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3"/>
      <c r="Z20" s="303"/>
      <c r="AA20" s="303"/>
      <c r="AB20" s="303"/>
      <c r="AC20" s="303"/>
      <c r="AD20" s="303"/>
      <c r="AE20" s="305"/>
      <c r="AF20" s="305"/>
      <c r="AG20" s="305"/>
      <c r="AH20" s="305"/>
      <c r="AI20" s="301"/>
      <c r="AJ20" s="301"/>
      <c r="AK20" s="301"/>
    </row>
    <row r="21" spans="1:40" ht="13.5" thickBot="1">
      <c r="B21" s="314" t="s">
        <v>287</v>
      </c>
      <c r="C21" s="301"/>
      <c r="D21" s="301"/>
      <c r="E21" s="301"/>
      <c r="F21" s="301"/>
      <c r="G21" s="301"/>
      <c r="H21" s="301"/>
      <c r="I21" s="301"/>
      <c r="J21" s="301"/>
      <c r="K21" s="301"/>
      <c r="L21" s="301"/>
      <c r="M21" s="301"/>
      <c r="N21" s="301"/>
      <c r="O21" s="301"/>
      <c r="P21" s="301"/>
      <c r="Q21" s="301"/>
      <c r="R21" s="301"/>
      <c r="S21" s="301"/>
      <c r="T21" s="301"/>
      <c r="U21" s="301"/>
      <c r="V21" s="301"/>
      <c r="W21" s="301"/>
      <c r="X21" s="301"/>
      <c r="Y21" s="303"/>
      <c r="Z21" s="303"/>
      <c r="AA21" s="303"/>
      <c r="AB21" s="304"/>
      <c r="AC21" s="304"/>
      <c r="AD21" s="304"/>
      <c r="AE21" s="306"/>
      <c r="AF21" s="306"/>
      <c r="AG21" s="306"/>
      <c r="AH21" s="306"/>
    </row>
    <row r="22" spans="1:40" s="321" customFormat="1" ht="40.5" customHeight="1" thickBot="1">
      <c r="B22" s="581" t="s">
        <v>303</v>
      </c>
      <c r="C22" s="575"/>
      <c r="D22" s="574" t="s">
        <v>282</v>
      </c>
      <c r="E22" s="574"/>
      <c r="F22" s="574"/>
      <c r="G22" s="574"/>
      <c r="H22" s="574"/>
      <c r="I22" s="574"/>
      <c r="J22" s="574"/>
      <c r="K22" s="574"/>
      <c r="L22" s="574"/>
      <c r="M22" s="574"/>
      <c r="N22" s="574"/>
      <c r="O22" s="574"/>
      <c r="P22" s="574"/>
      <c r="Q22" s="574" t="s">
        <v>286</v>
      </c>
      <c r="R22" s="574"/>
      <c r="S22" s="574"/>
      <c r="T22" s="574"/>
      <c r="U22" s="574" t="s">
        <v>284</v>
      </c>
      <c r="V22" s="574"/>
      <c r="W22" s="574"/>
      <c r="X22" s="574"/>
      <c r="Y22" s="549" t="s">
        <v>43</v>
      </c>
      <c r="Z22" s="549"/>
      <c r="AA22" s="549"/>
      <c r="AB22" s="549"/>
      <c r="AC22" s="549"/>
      <c r="AD22" s="549"/>
      <c r="AE22" s="582" t="s">
        <v>291</v>
      </c>
      <c r="AF22" s="582"/>
      <c r="AG22" s="582"/>
      <c r="AH22" s="582"/>
      <c r="AI22" s="575" t="s">
        <v>304</v>
      </c>
      <c r="AJ22" s="575"/>
      <c r="AK22" s="575"/>
      <c r="AL22" s="575" t="s">
        <v>285</v>
      </c>
      <c r="AM22" s="575"/>
      <c r="AN22" s="576"/>
    </row>
    <row r="23" spans="1:40">
      <c r="B23" s="577"/>
      <c r="C23" s="578"/>
      <c r="D23" s="552"/>
      <c r="E23" s="552"/>
      <c r="F23" s="552"/>
      <c r="G23" s="552"/>
      <c r="H23" s="552"/>
      <c r="I23" s="552"/>
      <c r="J23" s="552"/>
      <c r="K23" s="552"/>
      <c r="L23" s="552"/>
      <c r="M23" s="552"/>
      <c r="N23" s="552"/>
      <c r="O23" s="552"/>
      <c r="P23" s="552"/>
      <c r="Q23" s="552"/>
      <c r="R23" s="552"/>
      <c r="S23" s="552"/>
      <c r="T23" s="552"/>
      <c r="U23" s="580"/>
      <c r="V23" s="580"/>
      <c r="W23" s="580"/>
      <c r="X23" s="580"/>
      <c r="Y23" s="579"/>
      <c r="Z23" s="579"/>
      <c r="AA23" s="579"/>
      <c r="AB23" s="579"/>
      <c r="AC23" s="579"/>
      <c r="AD23" s="579"/>
      <c r="AE23" s="583"/>
      <c r="AF23" s="583"/>
      <c r="AG23" s="583"/>
      <c r="AH23" s="583"/>
      <c r="AI23" s="565"/>
      <c r="AJ23" s="565"/>
      <c r="AK23" s="565"/>
      <c r="AL23" s="565"/>
      <c r="AM23" s="565"/>
      <c r="AN23" s="566"/>
    </row>
    <row r="24" spans="1:40">
      <c r="B24" s="584"/>
      <c r="C24" s="585"/>
      <c r="D24" s="555"/>
      <c r="E24" s="555"/>
      <c r="F24" s="555"/>
      <c r="G24" s="555"/>
      <c r="H24" s="555"/>
      <c r="I24" s="555"/>
      <c r="J24" s="555"/>
      <c r="K24" s="555"/>
      <c r="L24" s="555"/>
      <c r="M24" s="555"/>
      <c r="N24" s="555"/>
      <c r="O24" s="555"/>
      <c r="P24" s="555"/>
      <c r="Q24" s="555"/>
      <c r="R24" s="555"/>
      <c r="S24" s="555"/>
      <c r="T24" s="555"/>
      <c r="U24" s="586"/>
      <c r="V24" s="586"/>
      <c r="W24" s="586"/>
      <c r="X24" s="586"/>
      <c r="Y24" s="587"/>
      <c r="Z24" s="587"/>
      <c r="AA24" s="587"/>
      <c r="AB24" s="587"/>
      <c r="AC24" s="587"/>
      <c r="AD24" s="587"/>
      <c r="AE24" s="588"/>
      <c r="AF24" s="588"/>
      <c r="AG24" s="588"/>
      <c r="AH24" s="588"/>
      <c r="AI24" s="560"/>
      <c r="AJ24" s="560"/>
      <c r="AK24" s="560"/>
      <c r="AL24" s="560"/>
      <c r="AM24" s="560"/>
      <c r="AN24" s="561"/>
    </row>
    <row r="25" spans="1:40">
      <c r="B25" s="584"/>
      <c r="C25" s="585"/>
      <c r="D25" s="555"/>
      <c r="E25" s="555"/>
      <c r="F25" s="555"/>
      <c r="G25" s="555"/>
      <c r="H25" s="555"/>
      <c r="I25" s="555"/>
      <c r="J25" s="555"/>
      <c r="K25" s="555"/>
      <c r="L25" s="555"/>
      <c r="M25" s="555"/>
      <c r="N25" s="555"/>
      <c r="O25" s="555"/>
      <c r="P25" s="555"/>
      <c r="Q25" s="555"/>
      <c r="R25" s="555"/>
      <c r="S25" s="555"/>
      <c r="T25" s="555"/>
      <c r="U25" s="586"/>
      <c r="V25" s="586"/>
      <c r="W25" s="586"/>
      <c r="X25" s="586"/>
      <c r="Y25" s="587"/>
      <c r="Z25" s="587"/>
      <c r="AA25" s="587"/>
      <c r="AB25" s="587"/>
      <c r="AC25" s="587"/>
      <c r="AD25" s="587"/>
      <c r="AE25" s="588"/>
      <c r="AF25" s="588"/>
      <c r="AG25" s="588"/>
      <c r="AH25" s="588"/>
      <c r="AI25" s="560"/>
      <c r="AJ25" s="560"/>
      <c r="AK25" s="560"/>
      <c r="AL25" s="560"/>
      <c r="AM25" s="560"/>
      <c r="AN25" s="561"/>
    </row>
    <row r="26" spans="1:40">
      <c r="B26" s="584"/>
      <c r="C26" s="585"/>
      <c r="D26" s="555"/>
      <c r="E26" s="555"/>
      <c r="F26" s="555"/>
      <c r="G26" s="555"/>
      <c r="H26" s="555"/>
      <c r="I26" s="555"/>
      <c r="J26" s="555"/>
      <c r="K26" s="555"/>
      <c r="L26" s="555"/>
      <c r="M26" s="555"/>
      <c r="N26" s="555"/>
      <c r="O26" s="555"/>
      <c r="P26" s="555"/>
      <c r="Q26" s="555"/>
      <c r="R26" s="555"/>
      <c r="S26" s="555"/>
      <c r="T26" s="555"/>
      <c r="U26" s="586"/>
      <c r="V26" s="586"/>
      <c r="W26" s="586"/>
      <c r="X26" s="586"/>
      <c r="Y26" s="587"/>
      <c r="Z26" s="587"/>
      <c r="AA26" s="587"/>
      <c r="AB26" s="587"/>
      <c r="AC26" s="587"/>
      <c r="AD26" s="587"/>
      <c r="AE26" s="588"/>
      <c r="AF26" s="588"/>
      <c r="AG26" s="588"/>
      <c r="AH26" s="588"/>
      <c r="AI26" s="560"/>
      <c r="AJ26" s="560"/>
      <c r="AK26" s="560"/>
      <c r="AL26" s="560"/>
      <c r="AM26" s="560"/>
      <c r="AN26" s="561"/>
    </row>
    <row r="27" spans="1:40">
      <c r="B27" s="584"/>
      <c r="C27" s="585"/>
      <c r="D27" s="555"/>
      <c r="E27" s="555"/>
      <c r="F27" s="555"/>
      <c r="G27" s="555"/>
      <c r="H27" s="555"/>
      <c r="I27" s="555"/>
      <c r="J27" s="555"/>
      <c r="K27" s="555"/>
      <c r="L27" s="555"/>
      <c r="M27" s="555"/>
      <c r="N27" s="555"/>
      <c r="O27" s="555"/>
      <c r="P27" s="555"/>
      <c r="Q27" s="555"/>
      <c r="R27" s="555"/>
      <c r="S27" s="555"/>
      <c r="T27" s="555"/>
      <c r="U27" s="586"/>
      <c r="V27" s="586"/>
      <c r="W27" s="586"/>
      <c r="X27" s="586"/>
      <c r="Y27" s="587"/>
      <c r="Z27" s="587"/>
      <c r="AA27" s="587"/>
      <c r="AB27" s="587"/>
      <c r="AC27" s="587"/>
      <c r="AD27" s="587"/>
      <c r="AE27" s="588"/>
      <c r="AF27" s="588"/>
      <c r="AG27" s="588"/>
      <c r="AH27" s="588"/>
      <c r="AI27" s="560"/>
      <c r="AJ27" s="560"/>
      <c r="AK27" s="560"/>
      <c r="AL27" s="560"/>
      <c r="AM27" s="560"/>
      <c r="AN27" s="561"/>
    </row>
    <row r="28" spans="1:40">
      <c r="B28" s="584"/>
      <c r="C28" s="585"/>
      <c r="D28" s="555"/>
      <c r="E28" s="555"/>
      <c r="F28" s="555"/>
      <c r="G28" s="555"/>
      <c r="H28" s="555"/>
      <c r="I28" s="555"/>
      <c r="J28" s="555"/>
      <c r="K28" s="555"/>
      <c r="L28" s="555"/>
      <c r="M28" s="555"/>
      <c r="N28" s="555"/>
      <c r="O28" s="555"/>
      <c r="P28" s="555"/>
      <c r="Q28" s="555"/>
      <c r="R28" s="555"/>
      <c r="S28" s="555"/>
      <c r="T28" s="555"/>
      <c r="U28" s="586"/>
      <c r="V28" s="586"/>
      <c r="W28" s="586"/>
      <c r="X28" s="586"/>
      <c r="Y28" s="587"/>
      <c r="Z28" s="587"/>
      <c r="AA28" s="587"/>
      <c r="AB28" s="587"/>
      <c r="AC28" s="587"/>
      <c r="AD28" s="587"/>
      <c r="AE28" s="588"/>
      <c r="AF28" s="588"/>
      <c r="AG28" s="588"/>
      <c r="AH28" s="588"/>
      <c r="AI28" s="560"/>
      <c r="AJ28" s="560"/>
      <c r="AK28" s="560"/>
      <c r="AL28" s="560"/>
      <c r="AM28" s="560"/>
      <c r="AN28" s="561"/>
    </row>
    <row r="29" spans="1:40">
      <c r="B29" s="584"/>
      <c r="C29" s="585"/>
      <c r="D29" s="555"/>
      <c r="E29" s="555"/>
      <c r="F29" s="555"/>
      <c r="G29" s="555"/>
      <c r="H29" s="555"/>
      <c r="I29" s="555"/>
      <c r="J29" s="555"/>
      <c r="K29" s="555"/>
      <c r="L29" s="555"/>
      <c r="M29" s="555"/>
      <c r="N29" s="555"/>
      <c r="O29" s="555"/>
      <c r="P29" s="555"/>
      <c r="Q29" s="555"/>
      <c r="R29" s="555"/>
      <c r="S29" s="555"/>
      <c r="T29" s="555"/>
      <c r="U29" s="586"/>
      <c r="V29" s="586"/>
      <c r="W29" s="586"/>
      <c r="X29" s="586"/>
      <c r="Y29" s="587"/>
      <c r="Z29" s="587"/>
      <c r="AA29" s="587"/>
      <c r="AB29" s="587"/>
      <c r="AC29" s="587"/>
      <c r="AD29" s="587"/>
      <c r="AE29" s="588"/>
      <c r="AF29" s="588"/>
      <c r="AG29" s="588"/>
      <c r="AH29" s="588"/>
      <c r="AI29" s="560"/>
      <c r="AJ29" s="560"/>
      <c r="AK29" s="560"/>
      <c r="AL29" s="560"/>
      <c r="AM29" s="560"/>
      <c r="AN29" s="561"/>
    </row>
    <row r="30" spans="1:40" ht="13.5" thickBot="1">
      <c r="B30" s="592"/>
      <c r="C30" s="593"/>
      <c r="D30" s="591"/>
      <c r="E30" s="591"/>
      <c r="F30" s="591"/>
      <c r="G30" s="591"/>
      <c r="H30" s="591"/>
      <c r="I30" s="591"/>
      <c r="J30" s="591"/>
      <c r="K30" s="591"/>
      <c r="L30" s="591"/>
      <c r="M30" s="591"/>
      <c r="N30" s="591"/>
      <c r="O30" s="591"/>
      <c r="P30" s="591"/>
      <c r="Q30" s="591"/>
      <c r="R30" s="591"/>
      <c r="S30" s="591"/>
      <c r="T30" s="591"/>
      <c r="U30" s="594"/>
      <c r="V30" s="594"/>
      <c r="W30" s="594"/>
      <c r="X30" s="594"/>
      <c r="Y30" s="595"/>
      <c r="Z30" s="595"/>
      <c r="AA30" s="595"/>
      <c r="AB30" s="595"/>
      <c r="AC30" s="595"/>
      <c r="AD30" s="595"/>
      <c r="AE30" s="596"/>
      <c r="AF30" s="596"/>
      <c r="AG30" s="596"/>
      <c r="AH30" s="596"/>
      <c r="AI30" s="589"/>
      <c r="AJ30" s="589"/>
      <c r="AK30" s="589"/>
      <c r="AL30" s="589"/>
      <c r="AM30" s="589"/>
      <c r="AN30" s="590"/>
    </row>
    <row r="31" spans="1:40" ht="13.5" thickBot="1">
      <c r="B31" s="540" t="s">
        <v>201</v>
      </c>
      <c r="C31" s="541"/>
      <c r="D31" s="541"/>
      <c r="E31" s="541"/>
      <c r="F31" s="541"/>
      <c r="G31" s="541"/>
      <c r="H31" s="541"/>
      <c r="I31" s="541"/>
      <c r="J31" s="541"/>
      <c r="K31" s="541"/>
      <c r="L31" s="541"/>
      <c r="M31" s="541"/>
      <c r="N31" s="541"/>
      <c r="O31" s="541"/>
      <c r="P31" s="541"/>
      <c r="Q31" s="541"/>
      <c r="R31" s="541"/>
      <c r="S31" s="541"/>
      <c r="T31" s="541"/>
      <c r="U31" s="541"/>
      <c r="V31" s="541"/>
      <c r="W31" s="541"/>
      <c r="X31" s="541"/>
      <c r="Y31" s="542">
        <f>SUM(Y23:AD30)</f>
        <v>0</v>
      </c>
      <c r="Z31" s="543"/>
      <c r="AA31" s="543"/>
      <c r="AB31" s="543"/>
      <c r="AC31" s="543"/>
      <c r="AD31" s="544"/>
      <c r="AE31" s="305"/>
      <c r="AF31" s="305"/>
      <c r="AG31" s="305"/>
      <c r="AH31" s="305"/>
      <c r="AI31" s="301"/>
      <c r="AJ31" s="301"/>
      <c r="AK31" s="301"/>
      <c r="AL31" s="301"/>
      <c r="AM31" s="301"/>
      <c r="AN31" s="301"/>
    </row>
    <row r="32" spans="1:40" s="6" customFormat="1">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10"/>
      <c r="Z32" s="310"/>
      <c r="AA32" s="310"/>
      <c r="AB32" s="310"/>
      <c r="AC32" s="310"/>
      <c r="AD32" s="310"/>
      <c r="AE32" s="311"/>
      <c r="AF32" s="311"/>
      <c r="AG32" s="311"/>
      <c r="AH32" s="311"/>
      <c r="AI32" s="312"/>
      <c r="AJ32" s="312"/>
      <c r="AK32" s="312"/>
      <c r="AL32" s="312"/>
      <c r="AM32" s="312"/>
      <c r="AN32" s="312"/>
    </row>
    <row r="33" spans="2:40" ht="13.5" thickBot="1">
      <c r="B33" s="102" t="s">
        <v>288</v>
      </c>
      <c r="Y33" s="304"/>
      <c r="Z33" s="304"/>
      <c r="AA33" s="304"/>
      <c r="AB33" s="304"/>
      <c r="AC33" s="304"/>
      <c r="AD33" s="304"/>
    </row>
    <row r="34" spans="2:40" ht="13.5" customHeight="1" thickBot="1">
      <c r="B34" s="573" t="s">
        <v>289</v>
      </c>
      <c r="C34" s="574"/>
      <c r="D34" s="574"/>
      <c r="E34" s="574"/>
      <c r="F34" s="574"/>
      <c r="G34" s="574"/>
      <c r="H34" s="574"/>
      <c r="I34" s="574"/>
      <c r="J34" s="574"/>
      <c r="K34" s="574"/>
      <c r="L34" s="574"/>
      <c r="M34" s="574"/>
      <c r="N34" s="574"/>
      <c r="O34" s="574"/>
      <c r="P34" s="574"/>
      <c r="Q34" s="574"/>
      <c r="R34" s="574"/>
      <c r="S34" s="574"/>
      <c r="T34" s="574"/>
      <c r="U34" s="574"/>
      <c r="V34" s="574"/>
      <c r="W34" s="574"/>
      <c r="X34" s="574"/>
      <c r="Y34" s="549" t="s">
        <v>43</v>
      </c>
      <c r="Z34" s="549"/>
      <c r="AA34" s="549"/>
      <c r="AB34" s="549"/>
      <c r="AC34" s="549"/>
      <c r="AD34" s="549"/>
      <c r="AE34" s="574" t="s">
        <v>290</v>
      </c>
      <c r="AF34" s="574"/>
      <c r="AG34" s="574"/>
      <c r="AH34" s="574"/>
      <c r="AI34" s="574"/>
      <c r="AJ34" s="574"/>
      <c r="AK34" s="574"/>
      <c r="AL34" s="574"/>
      <c r="AM34" s="574"/>
      <c r="AN34" s="599"/>
    </row>
    <row r="35" spans="2:40">
      <c r="B35" s="551"/>
      <c r="C35" s="552"/>
      <c r="D35" s="552"/>
      <c r="E35" s="552"/>
      <c r="F35" s="552"/>
      <c r="G35" s="552"/>
      <c r="H35" s="552"/>
      <c r="I35" s="552"/>
      <c r="J35" s="552"/>
      <c r="K35" s="552"/>
      <c r="L35" s="552"/>
      <c r="M35" s="552"/>
      <c r="N35" s="552"/>
      <c r="O35" s="552"/>
      <c r="P35" s="552"/>
      <c r="Q35" s="552"/>
      <c r="R35" s="552"/>
      <c r="S35" s="552"/>
      <c r="T35" s="552"/>
      <c r="U35" s="552"/>
      <c r="V35" s="552"/>
      <c r="W35" s="552"/>
      <c r="X35" s="552"/>
      <c r="Y35" s="545"/>
      <c r="Z35" s="545"/>
      <c r="AA35" s="545"/>
      <c r="AB35" s="545"/>
      <c r="AC35" s="545"/>
      <c r="AD35" s="545"/>
      <c r="AE35" s="552"/>
      <c r="AF35" s="552"/>
      <c r="AG35" s="552"/>
      <c r="AH35" s="552"/>
      <c r="AI35" s="552"/>
      <c r="AJ35" s="552"/>
      <c r="AK35" s="552"/>
      <c r="AL35" s="552"/>
      <c r="AM35" s="552"/>
      <c r="AN35" s="600"/>
    </row>
    <row r="36" spans="2:40">
      <c r="B36" s="554"/>
      <c r="C36" s="555"/>
      <c r="D36" s="555"/>
      <c r="E36" s="555"/>
      <c r="F36" s="555"/>
      <c r="G36" s="555"/>
      <c r="H36" s="555"/>
      <c r="I36" s="555"/>
      <c r="J36" s="555"/>
      <c r="K36" s="555"/>
      <c r="L36" s="555"/>
      <c r="M36" s="555"/>
      <c r="N36" s="555"/>
      <c r="O36" s="555"/>
      <c r="P36" s="555"/>
      <c r="Q36" s="555"/>
      <c r="R36" s="555"/>
      <c r="S36" s="555"/>
      <c r="T36" s="555"/>
      <c r="U36" s="555"/>
      <c r="V36" s="555"/>
      <c r="W36" s="555"/>
      <c r="X36" s="555"/>
      <c r="Y36" s="556"/>
      <c r="Z36" s="556"/>
      <c r="AA36" s="556"/>
      <c r="AB36" s="556"/>
      <c r="AC36" s="556"/>
      <c r="AD36" s="556"/>
      <c r="AE36" s="555"/>
      <c r="AF36" s="555"/>
      <c r="AG36" s="555"/>
      <c r="AH36" s="555"/>
      <c r="AI36" s="555"/>
      <c r="AJ36" s="555"/>
      <c r="AK36" s="555"/>
      <c r="AL36" s="555"/>
      <c r="AM36" s="555"/>
      <c r="AN36" s="601"/>
    </row>
    <row r="37" spans="2:40">
      <c r="B37" s="554"/>
      <c r="C37" s="555"/>
      <c r="D37" s="555"/>
      <c r="E37" s="555"/>
      <c r="F37" s="555"/>
      <c r="G37" s="555"/>
      <c r="H37" s="555"/>
      <c r="I37" s="555"/>
      <c r="J37" s="555"/>
      <c r="K37" s="555"/>
      <c r="L37" s="555"/>
      <c r="M37" s="555"/>
      <c r="N37" s="555"/>
      <c r="O37" s="555"/>
      <c r="P37" s="555"/>
      <c r="Q37" s="555"/>
      <c r="R37" s="555"/>
      <c r="S37" s="555"/>
      <c r="T37" s="555"/>
      <c r="U37" s="555"/>
      <c r="V37" s="555"/>
      <c r="W37" s="555"/>
      <c r="X37" s="555"/>
      <c r="Y37" s="556"/>
      <c r="Z37" s="556"/>
      <c r="AA37" s="556"/>
      <c r="AB37" s="556"/>
      <c r="AC37" s="556"/>
      <c r="AD37" s="556"/>
      <c r="AE37" s="555"/>
      <c r="AF37" s="555"/>
      <c r="AG37" s="555"/>
      <c r="AH37" s="555"/>
      <c r="AI37" s="555"/>
      <c r="AJ37" s="555"/>
      <c r="AK37" s="555"/>
      <c r="AL37" s="555"/>
      <c r="AM37" s="555"/>
      <c r="AN37" s="601"/>
    </row>
    <row r="38" spans="2:40" ht="13.5" thickBot="1">
      <c r="B38" s="598"/>
      <c r="C38" s="591"/>
      <c r="D38" s="591"/>
      <c r="E38" s="591"/>
      <c r="F38" s="591"/>
      <c r="G38" s="591"/>
      <c r="H38" s="591"/>
      <c r="I38" s="591"/>
      <c r="J38" s="591"/>
      <c r="K38" s="591"/>
      <c r="L38" s="591"/>
      <c r="M38" s="591"/>
      <c r="N38" s="591"/>
      <c r="O38" s="591"/>
      <c r="P38" s="591"/>
      <c r="Q38" s="591"/>
      <c r="R38" s="591"/>
      <c r="S38" s="591"/>
      <c r="T38" s="591"/>
      <c r="U38" s="591"/>
      <c r="V38" s="591"/>
      <c r="W38" s="591"/>
      <c r="X38" s="591"/>
      <c r="Y38" s="572"/>
      <c r="Z38" s="572"/>
      <c r="AA38" s="572"/>
      <c r="AB38" s="572"/>
      <c r="AC38" s="572"/>
      <c r="AD38" s="572"/>
      <c r="AE38" s="591"/>
      <c r="AF38" s="591"/>
      <c r="AG38" s="591"/>
      <c r="AH38" s="591"/>
      <c r="AI38" s="591"/>
      <c r="AJ38" s="591"/>
      <c r="AK38" s="591"/>
      <c r="AL38" s="591"/>
      <c r="AM38" s="591"/>
      <c r="AN38" s="602"/>
    </row>
    <row r="39" spans="2:40" ht="13.5" thickBot="1">
      <c r="B39" s="540" t="s">
        <v>201</v>
      </c>
      <c r="C39" s="541"/>
      <c r="D39" s="541"/>
      <c r="E39" s="541"/>
      <c r="F39" s="541"/>
      <c r="G39" s="541"/>
      <c r="H39" s="541"/>
      <c r="I39" s="541"/>
      <c r="J39" s="541"/>
      <c r="K39" s="541"/>
      <c r="L39" s="541"/>
      <c r="M39" s="541"/>
      <c r="N39" s="541"/>
      <c r="O39" s="541"/>
      <c r="P39" s="541"/>
      <c r="Q39" s="541"/>
      <c r="R39" s="541"/>
      <c r="S39" s="541"/>
      <c r="T39" s="541"/>
      <c r="U39" s="541"/>
      <c r="V39" s="541"/>
      <c r="W39" s="541"/>
      <c r="X39" s="541"/>
      <c r="Y39" s="542">
        <f>SUM(Y35:AD38)</f>
        <v>0</v>
      </c>
      <c r="Z39" s="543"/>
      <c r="AA39" s="543"/>
      <c r="AB39" s="543"/>
      <c r="AC39" s="543"/>
      <c r="AD39" s="544"/>
    </row>
    <row r="41" spans="2:40" ht="13.5" thickBot="1">
      <c r="B41" s="102" t="s">
        <v>292</v>
      </c>
    </row>
    <row r="42" spans="2:40" s="308" customFormat="1" ht="40.5" customHeight="1" thickBot="1">
      <c r="B42" s="581" t="s">
        <v>293</v>
      </c>
      <c r="C42" s="575"/>
      <c r="D42" s="575"/>
      <c r="E42" s="575"/>
      <c r="F42" s="575"/>
      <c r="G42" s="575"/>
      <c r="H42" s="575"/>
      <c r="I42" s="575"/>
      <c r="J42" s="575"/>
      <c r="K42" s="575"/>
      <c r="L42" s="575"/>
      <c r="M42" s="575"/>
      <c r="N42" s="575"/>
      <c r="O42" s="608" t="s">
        <v>294</v>
      </c>
      <c r="P42" s="608"/>
      <c r="Q42" s="608"/>
      <c r="R42" s="608"/>
      <c r="S42" s="608"/>
      <c r="T42" s="608"/>
      <c r="U42" s="608"/>
      <c r="V42" s="608"/>
      <c r="W42" s="608"/>
      <c r="X42" s="608"/>
      <c r="Y42" s="605" t="s">
        <v>299</v>
      </c>
      <c r="Z42" s="605"/>
      <c r="AA42" s="605"/>
      <c r="AB42" s="605"/>
      <c r="AC42" s="605"/>
      <c r="AD42" s="605"/>
      <c r="AE42" s="582" t="s">
        <v>300</v>
      </c>
      <c r="AF42" s="582"/>
      <c r="AG42" s="582"/>
      <c r="AH42" s="582"/>
      <c r="AI42" s="582"/>
      <c r="AJ42" s="582"/>
      <c r="AK42" s="582"/>
      <c r="AL42" s="582"/>
      <c r="AM42" s="582"/>
      <c r="AN42" s="609"/>
    </row>
    <row r="43" spans="2:40" ht="13.5" thickBot="1">
      <c r="B43" s="598"/>
      <c r="C43" s="591"/>
      <c r="D43" s="591"/>
      <c r="E43" s="591"/>
      <c r="F43" s="591"/>
      <c r="G43" s="591"/>
      <c r="H43" s="591"/>
      <c r="I43" s="591"/>
      <c r="J43" s="591"/>
      <c r="K43" s="591"/>
      <c r="L43" s="591"/>
      <c r="M43" s="591"/>
      <c r="N43" s="591"/>
      <c r="O43" s="594"/>
      <c r="P43" s="594"/>
      <c r="Q43" s="594"/>
      <c r="R43" s="594"/>
      <c r="S43" s="594"/>
      <c r="T43" s="594"/>
      <c r="U43" s="594"/>
      <c r="V43" s="594"/>
      <c r="W43" s="594"/>
      <c r="X43" s="594"/>
      <c r="Y43" s="595"/>
      <c r="Z43" s="595"/>
      <c r="AA43" s="595"/>
      <c r="AB43" s="595"/>
      <c r="AC43" s="595"/>
      <c r="AD43" s="595"/>
      <c r="AE43" s="606"/>
      <c r="AF43" s="606"/>
      <c r="AG43" s="606"/>
      <c r="AH43" s="606"/>
      <c r="AI43" s="606"/>
      <c r="AJ43" s="606"/>
      <c r="AK43" s="606"/>
      <c r="AL43" s="606"/>
      <c r="AM43" s="606"/>
      <c r="AN43" s="607"/>
    </row>
    <row r="44" spans="2:40" ht="13.5" thickBot="1">
      <c r="B44" s="540" t="s">
        <v>201</v>
      </c>
      <c r="C44" s="541"/>
      <c r="D44" s="541"/>
      <c r="E44" s="541"/>
      <c r="F44" s="541"/>
      <c r="G44" s="541"/>
      <c r="H44" s="541"/>
      <c r="I44" s="541"/>
      <c r="J44" s="541"/>
      <c r="K44" s="541"/>
      <c r="L44" s="541"/>
      <c r="M44" s="541"/>
      <c r="N44" s="541"/>
      <c r="O44" s="541"/>
      <c r="P44" s="541"/>
      <c r="Q44" s="541"/>
      <c r="R44" s="541"/>
      <c r="S44" s="541"/>
      <c r="T44" s="541"/>
      <c r="U44" s="541"/>
      <c r="V44" s="541"/>
      <c r="W44" s="541"/>
      <c r="X44" s="541"/>
      <c r="Y44" s="542">
        <f>SUM(Y43)</f>
        <v>0</v>
      </c>
      <c r="Z44" s="543"/>
      <c r="AA44" s="543"/>
      <c r="AB44" s="543"/>
      <c r="AC44" s="543"/>
      <c r="AD44" s="544"/>
      <c r="AE44" s="603"/>
      <c r="AF44" s="603"/>
      <c r="AG44" s="603"/>
      <c r="AH44" s="603"/>
      <c r="AI44" s="604"/>
      <c r="AJ44" s="604"/>
      <c r="AK44" s="604"/>
      <c r="AL44" s="604"/>
      <c r="AM44" s="604"/>
      <c r="AN44" s="604"/>
    </row>
    <row r="45" spans="2:40" s="6" customFormat="1">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10"/>
      <c r="Z45" s="310"/>
      <c r="AA45" s="310"/>
      <c r="AB45" s="310"/>
      <c r="AC45" s="310"/>
      <c r="AD45" s="310"/>
      <c r="AE45" s="311"/>
      <c r="AF45" s="311"/>
      <c r="AG45" s="311"/>
      <c r="AH45" s="311"/>
      <c r="AI45" s="312"/>
      <c r="AJ45" s="312"/>
      <c r="AK45" s="312"/>
      <c r="AL45" s="312"/>
      <c r="AM45" s="312"/>
      <c r="AN45" s="312"/>
    </row>
    <row r="46" spans="2:40" s="6" customFormat="1" ht="13.5" thickBot="1">
      <c r="B46" s="313" t="s">
        <v>297</v>
      </c>
      <c r="C46" s="313"/>
      <c r="D46" s="313"/>
      <c r="E46" s="313"/>
      <c r="F46" s="313"/>
      <c r="G46" s="313"/>
      <c r="H46" s="313"/>
      <c r="I46" s="313"/>
      <c r="J46" s="309"/>
      <c r="K46" s="309"/>
      <c r="L46" s="309"/>
      <c r="M46" s="309"/>
      <c r="N46" s="309"/>
      <c r="O46" s="309"/>
      <c r="P46" s="309"/>
      <c r="Q46" s="309"/>
      <c r="R46" s="309"/>
      <c r="S46" s="309"/>
      <c r="T46" s="309"/>
      <c r="U46" s="309"/>
      <c r="V46" s="309"/>
      <c r="W46" s="309"/>
      <c r="X46" s="309"/>
      <c r="Y46" s="310"/>
      <c r="Z46" s="310"/>
      <c r="AA46" s="310"/>
      <c r="AB46" s="310"/>
      <c r="AC46" s="310"/>
      <c r="AD46" s="310"/>
      <c r="AE46" s="311"/>
      <c r="AF46" s="311"/>
      <c r="AG46" s="311"/>
      <c r="AH46" s="311"/>
      <c r="AI46" s="312"/>
      <c r="AJ46" s="312"/>
      <c r="AK46" s="312"/>
      <c r="AL46" s="312"/>
      <c r="AM46" s="312"/>
      <c r="AN46" s="312"/>
    </row>
    <row r="47" spans="2:40" s="6" customFormat="1" ht="13.5" customHeight="1" thickBot="1">
      <c r="B47" s="573" t="s">
        <v>41</v>
      </c>
      <c r="C47" s="574"/>
      <c r="D47" s="574"/>
      <c r="E47" s="574"/>
      <c r="F47" s="574"/>
      <c r="G47" s="574"/>
      <c r="H47" s="574"/>
      <c r="I47" s="574"/>
      <c r="J47" s="574"/>
      <c r="K47" s="574"/>
      <c r="L47" s="574"/>
      <c r="M47" s="574"/>
      <c r="N47" s="574"/>
      <c r="O47" s="574"/>
      <c r="P47" s="574"/>
      <c r="Q47" s="574"/>
      <c r="R47" s="574"/>
      <c r="S47" s="574"/>
      <c r="T47" s="574"/>
      <c r="U47" s="574"/>
      <c r="V47" s="574"/>
      <c r="W47" s="574"/>
      <c r="X47" s="574"/>
      <c r="Y47" s="549" t="s">
        <v>43</v>
      </c>
      <c r="Z47" s="549"/>
      <c r="AA47" s="549"/>
      <c r="AB47" s="549"/>
      <c r="AC47" s="549"/>
      <c r="AD47" s="550"/>
      <c r="AE47" s="311"/>
      <c r="AF47" s="311"/>
      <c r="AG47" s="311"/>
      <c r="AH47" s="311"/>
      <c r="AI47" s="312"/>
      <c r="AJ47" s="312"/>
      <c r="AK47" s="312"/>
      <c r="AL47" s="312"/>
      <c r="AM47" s="312"/>
      <c r="AN47" s="312"/>
    </row>
    <row r="48" spans="2:40" s="6" customFormat="1">
      <c r="B48" s="551"/>
      <c r="C48" s="552"/>
      <c r="D48" s="552"/>
      <c r="E48" s="552"/>
      <c r="F48" s="552"/>
      <c r="G48" s="552"/>
      <c r="H48" s="552"/>
      <c r="I48" s="552"/>
      <c r="J48" s="552"/>
      <c r="K48" s="552"/>
      <c r="L48" s="552"/>
      <c r="M48" s="552"/>
      <c r="N48" s="552"/>
      <c r="O48" s="552"/>
      <c r="P48" s="552"/>
      <c r="Q48" s="552"/>
      <c r="R48" s="552"/>
      <c r="S48" s="552"/>
      <c r="T48" s="552"/>
      <c r="U48" s="552"/>
      <c r="V48" s="552"/>
      <c r="W48" s="552"/>
      <c r="X48" s="552"/>
      <c r="Y48" s="545"/>
      <c r="Z48" s="545"/>
      <c r="AA48" s="545"/>
      <c r="AB48" s="545"/>
      <c r="AC48" s="545"/>
      <c r="AD48" s="553"/>
      <c r="AE48" s="311"/>
      <c r="AF48" s="311"/>
      <c r="AG48" s="311"/>
      <c r="AH48" s="311"/>
      <c r="AI48" s="312"/>
      <c r="AJ48" s="312"/>
      <c r="AK48" s="312"/>
      <c r="AL48" s="312"/>
      <c r="AM48" s="312"/>
      <c r="AN48" s="312"/>
    </row>
    <row r="49" spans="2:40" s="6" customFormat="1">
      <c r="B49" s="554"/>
      <c r="C49" s="555"/>
      <c r="D49" s="555"/>
      <c r="E49" s="555"/>
      <c r="F49" s="555"/>
      <c r="G49" s="555"/>
      <c r="H49" s="555"/>
      <c r="I49" s="555"/>
      <c r="J49" s="555"/>
      <c r="K49" s="555"/>
      <c r="L49" s="555"/>
      <c r="M49" s="555"/>
      <c r="N49" s="555"/>
      <c r="O49" s="555"/>
      <c r="P49" s="555"/>
      <c r="Q49" s="555"/>
      <c r="R49" s="555"/>
      <c r="S49" s="555"/>
      <c r="T49" s="555"/>
      <c r="U49" s="555"/>
      <c r="V49" s="555"/>
      <c r="W49" s="555"/>
      <c r="X49" s="555"/>
      <c r="Y49" s="556"/>
      <c r="Z49" s="556"/>
      <c r="AA49" s="556"/>
      <c r="AB49" s="556"/>
      <c r="AC49" s="556"/>
      <c r="AD49" s="557"/>
      <c r="AE49" s="311"/>
      <c r="AF49" s="311"/>
      <c r="AG49" s="311"/>
      <c r="AH49" s="311"/>
      <c r="AI49" s="312"/>
      <c r="AJ49" s="312"/>
      <c r="AK49" s="312"/>
      <c r="AL49" s="312"/>
      <c r="AM49" s="312"/>
      <c r="AN49" s="312"/>
    </row>
    <row r="50" spans="2:40" s="6" customFormat="1">
      <c r="B50" s="554"/>
      <c r="C50" s="555"/>
      <c r="D50" s="555"/>
      <c r="E50" s="555"/>
      <c r="F50" s="555"/>
      <c r="G50" s="555"/>
      <c r="H50" s="555"/>
      <c r="I50" s="555"/>
      <c r="J50" s="555"/>
      <c r="K50" s="555"/>
      <c r="L50" s="555"/>
      <c r="M50" s="555"/>
      <c r="N50" s="555"/>
      <c r="O50" s="555"/>
      <c r="P50" s="555"/>
      <c r="Q50" s="555"/>
      <c r="R50" s="555"/>
      <c r="S50" s="555"/>
      <c r="T50" s="555"/>
      <c r="U50" s="555"/>
      <c r="V50" s="555"/>
      <c r="W50" s="555"/>
      <c r="X50" s="555"/>
      <c r="Y50" s="556"/>
      <c r="Z50" s="556"/>
      <c r="AA50" s="556"/>
      <c r="AB50" s="556"/>
      <c r="AC50" s="556"/>
      <c r="AD50" s="557"/>
      <c r="AE50" s="311"/>
      <c r="AF50" s="311"/>
      <c r="AG50" s="311"/>
      <c r="AH50" s="311"/>
      <c r="AI50" s="312"/>
      <c r="AJ50" s="312"/>
      <c r="AK50" s="312"/>
      <c r="AL50" s="312"/>
      <c r="AM50" s="312"/>
      <c r="AN50" s="312"/>
    </row>
    <row r="51" spans="2:40" s="6" customFormat="1">
      <c r="B51" s="554" t="s">
        <v>86</v>
      </c>
      <c r="C51" s="555"/>
      <c r="D51" s="555"/>
      <c r="E51" s="555"/>
      <c r="F51" s="555"/>
      <c r="G51" s="555"/>
      <c r="H51" s="555"/>
      <c r="I51" s="555"/>
      <c r="J51" s="555"/>
      <c r="K51" s="555"/>
      <c r="L51" s="555"/>
      <c r="M51" s="555"/>
      <c r="N51" s="555"/>
      <c r="O51" s="555"/>
      <c r="P51" s="555"/>
      <c r="Q51" s="555"/>
      <c r="R51" s="555"/>
      <c r="S51" s="555"/>
      <c r="T51" s="555"/>
      <c r="U51" s="555"/>
      <c r="V51" s="555"/>
      <c r="W51" s="555"/>
      <c r="X51" s="555"/>
      <c r="Y51" s="556"/>
      <c r="Z51" s="556"/>
      <c r="AA51" s="556"/>
      <c r="AB51" s="556"/>
      <c r="AC51" s="556"/>
      <c r="AD51" s="557"/>
      <c r="AE51" s="311"/>
      <c r="AF51" s="311"/>
      <c r="AG51" s="311"/>
      <c r="AH51" s="311"/>
      <c r="AI51" s="312"/>
      <c r="AJ51" s="312"/>
      <c r="AK51" s="312"/>
      <c r="AL51" s="312"/>
      <c r="AM51" s="312"/>
      <c r="AN51" s="312"/>
    </row>
    <row r="52" spans="2:40" s="6" customFormat="1">
      <c r="B52" s="554"/>
      <c r="C52" s="555"/>
      <c r="D52" s="555"/>
      <c r="E52" s="555"/>
      <c r="F52" s="555"/>
      <c r="G52" s="555"/>
      <c r="H52" s="555"/>
      <c r="I52" s="555"/>
      <c r="J52" s="555"/>
      <c r="K52" s="555"/>
      <c r="L52" s="555"/>
      <c r="M52" s="555"/>
      <c r="N52" s="555"/>
      <c r="O52" s="555"/>
      <c r="P52" s="555"/>
      <c r="Q52" s="555"/>
      <c r="R52" s="555"/>
      <c r="S52" s="555"/>
      <c r="T52" s="555"/>
      <c r="U52" s="555"/>
      <c r="V52" s="555"/>
      <c r="W52" s="555"/>
      <c r="X52" s="555"/>
      <c r="Y52" s="556"/>
      <c r="Z52" s="556"/>
      <c r="AA52" s="556"/>
      <c r="AB52" s="556"/>
      <c r="AC52" s="556"/>
      <c r="AD52" s="557"/>
      <c r="AE52" s="311"/>
      <c r="AF52" s="311"/>
      <c r="AG52" s="311"/>
      <c r="AH52" s="311"/>
      <c r="AI52" s="312"/>
      <c r="AJ52" s="312"/>
      <c r="AK52" s="312"/>
      <c r="AL52" s="312"/>
      <c r="AM52" s="312"/>
      <c r="AN52" s="312"/>
    </row>
    <row r="53" spans="2:40" s="6" customFormat="1">
      <c r="B53" s="558"/>
      <c r="C53" s="559"/>
      <c r="D53" s="559"/>
      <c r="E53" s="559"/>
      <c r="F53" s="559"/>
      <c r="G53" s="559"/>
      <c r="H53" s="559"/>
      <c r="I53" s="559"/>
      <c r="J53" s="559"/>
      <c r="K53" s="559"/>
      <c r="L53" s="559"/>
      <c r="M53" s="559"/>
      <c r="N53" s="559"/>
      <c r="O53" s="559"/>
      <c r="P53" s="559"/>
      <c r="Q53" s="559"/>
      <c r="R53" s="559"/>
      <c r="S53" s="559"/>
      <c r="T53" s="559"/>
      <c r="U53" s="559"/>
      <c r="V53" s="559"/>
      <c r="W53" s="559"/>
      <c r="X53" s="559"/>
      <c r="Y53" s="556"/>
      <c r="Z53" s="556"/>
      <c r="AA53" s="556"/>
      <c r="AB53" s="556"/>
      <c r="AC53" s="556"/>
      <c r="AD53" s="557"/>
      <c r="AE53" s="311"/>
      <c r="AF53" s="311"/>
      <c r="AG53" s="311"/>
      <c r="AH53" s="311"/>
      <c r="AI53" s="312"/>
      <c r="AJ53" s="312"/>
      <c r="AK53" s="312"/>
      <c r="AL53" s="312"/>
      <c r="AM53" s="312"/>
      <c r="AN53" s="312"/>
    </row>
    <row r="54" spans="2:40" s="6" customFormat="1">
      <c r="B54" s="558"/>
      <c r="C54" s="559"/>
      <c r="D54" s="559"/>
      <c r="E54" s="559"/>
      <c r="F54" s="559"/>
      <c r="G54" s="559"/>
      <c r="H54" s="559"/>
      <c r="I54" s="559"/>
      <c r="J54" s="559"/>
      <c r="K54" s="559"/>
      <c r="L54" s="559"/>
      <c r="M54" s="559"/>
      <c r="N54" s="559"/>
      <c r="O54" s="559"/>
      <c r="P54" s="559"/>
      <c r="Q54" s="559"/>
      <c r="R54" s="559"/>
      <c r="S54" s="559"/>
      <c r="T54" s="559"/>
      <c r="U54" s="559"/>
      <c r="V54" s="559"/>
      <c r="W54" s="559"/>
      <c r="X54" s="559"/>
      <c r="Y54" s="556"/>
      <c r="Z54" s="556"/>
      <c r="AA54" s="556"/>
      <c r="AB54" s="556"/>
      <c r="AC54" s="556"/>
      <c r="AD54" s="557"/>
      <c r="AE54" s="311"/>
      <c r="AF54" s="311"/>
      <c r="AG54" s="311"/>
      <c r="AH54" s="311"/>
      <c r="AI54" s="312"/>
      <c r="AJ54" s="312"/>
      <c r="AK54" s="312"/>
      <c r="AL54" s="312"/>
      <c r="AM54" s="312"/>
      <c r="AN54" s="312"/>
    </row>
    <row r="55" spans="2:40" s="6" customFormat="1">
      <c r="B55" s="558" t="s">
        <v>44</v>
      </c>
      <c r="C55" s="559"/>
      <c r="D55" s="559"/>
      <c r="E55" s="559"/>
      <c r="F55" s="559"/>
      <c r="G55" s="559"/>
      <c r="H55" s="559"/>
      <c r="I55" s="559"/>
      <c r="J55" s="559"/>
      <c r="K55" s="559"/>
      <c r="L55" s="559"/>
      <c r="M55" s="559"/>
      <c r="N55" s="559"/>
      <c r="O55" s="559"/>
      <c r="P55" s="559"/>
      <c r="Q55" s="559"/>
      <c r="R55" s="559"/>
      <c r="S55" s="559"/>
      <c r="T55" s="559"/>
      <c r="U55" s="559"/>
      <c r="V55" s="559"/>
      <c r="W55" s="559"/>
      <c r="X55" s="559"/>
      <c r="Y55" s="556"/>
      <c r="Z55" s="556"/>
      <c r="AA55" s="556"/>
      <c r="AB55" s="556"/>
      <c r="AC55" s="556"/>
      <c r="AD55" s="557"/>
      <c r="AE55" s="311"/>
      <c r="AF55" s="311"/>
      <c r="AG55" s="311"/>
      <c r="AH55" s="311"/>
      <c r="AI55" s="312"/>
      <c r="AJ55" s="312"/>
      <c r="AK55" s="312"/>
      <c r="AL55" s="312"/>
      <c r="AM55" s="312"/>
      <c r="AN55" s="312"/>
    </row>
    <row r="56" spans="2:40" s="6" customFormat="1" ht="13.5" thickBot="1">
      <c r="B56" s="558" t="s">
        <v>281</v>
      </c>
      <c r="C56" s="559"/>
      <c r="D56" s="559"/>
      <c r="E56" s="559"/>
      <c r="F56" s="559"/>
      <c r="G56" s="559"/>
      <c r="H56" s="559"/>
      <c r="I56" s="559"/>
      <c r="J56" s="559"/>
      <c r="K56" s="559"/>
      <c r="L56" s="559"/>
      <c r="M56" s="559"/>
      <c r="N56" s="559"/>
      <c r="O56" s="559"/>
      <c r="P56" s="559"/>
      <c r="Q56" s="559"/>
      <c r="R56" s="559"/>
      <c r="S56" s="559"/>
      <c r="T56" s="559"/>
      <c r="U56" s="559"/>
      <c r="V56" s="559"/>
      <c r="W56" s="559"/>
      <c r="X56" s="559"/>
      <c r="Y56" s="556"/>
      <c r="Z56" s="556"/>
      <c r="AA56" s="556"/>
      <c r="AB56" s="556"/>
      <c r="AC56" s="556"/>
      <c r="AD56" s="557"/>
      <c r="AE56" s="311"/>
      <c r="AF56" s="311"/>
      <c r="AG56" s="311"/>
      <c r="AH56" s="311"/>
      <c r="AI56" s="312"/>
      <c r="AJ56" s="312"/>
      <c r="AK56" s="312"/>
      <c r="AL56" s="312"/>
      <c r="AM56" s="312"/>
      <c r="AN56" s="312"/>
    </row>
    <row r="57" spans="2:40" s="6" customFormat="1" ht="13.5" thickBot="1">
      <c r="B57" s="567" t="s">
        <v>201</v>
      </c>
      <c r="C57" s="568"/>
      <c r="D57" s="568"/>
      <c r="E57" s="568"/>
      <c r="F57" s="568"/>
      <c r="G57" s="568"/>
      <c r="H57" s="568"/>
      <c r="I57" s="568"/>
      <c r="J57" s="568"/>
      <c r="K57" s="568"/>
      <c r="L57" s="568"/>
      <c r="M57" s="568"/>
      <c r="N57" s="568"/>
      <c r="O57" s="568"/>
      <c r="P57" s="568"/>
      <c r="Q57" s="568"/>
      <c r="R57" s="568"/>
      <c r="S57" s="568"/>
      <c r="T57" s="568"/>
      <c r="U57" s="568"/>
      <c r="V57" s="568"/>
      <c r="W57" s="568"/>
      <c r="X57" s="568"/>
      <c r="Y57" s="569">
        <f>SUM(Y48:AD56)</f>
        <v>0</v>
      </c>
      <c r="Z57" s="570"/>
      <c r="AA57" s="570"/>
      <c r="AB57" s="570"/>
      <c r="AC57" s="570"/>
      <c r="AD57" s="571"/>
      <c r="AE57" s="311"/>
      <c r="AF57" s="311"/>
      <c r="AG57" s="311"/>
      <c r="AH57" s="311"/>
      <c r="AI57" s="312"/>
      <c r="AJ57" s="312"/>
      <c r="AK57" s="312"/>
      <c r="AL57" s="312"/>
      <c r="AM57" s="312"/>
      <c r="AN57" s="312"/>
    </row>
    <row r="58" spans="2:40" s="6" customFormat="1">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10"/>
      <c r="Z58" s="310"/>
      <c r="AA58" s="310"/>
      <c r="AB58" s="310"/>
      <c r="AC58" s="310"/>
      <c r="AD58" s="310"/>
      <c r="AE58" s="311"/>
      <c r="AF58" s="311"/>
      <c r="AG58" s="311"/>
      <c r="AH58" s="311"/>
      <c r="AI58" s="312"/>
      <c r="AJ58" s="312"/>
      <c r="AK58" s="312"/>
      <c r="AL58" s="312"/>
      <c r="AM58" s="312"/>
      <c r="AN58" s="312"/>
    </row>
    <row r="59" spans="2:40" ht="15.75" customHeight="1">
      <c r="B59" s="102" t="s">
        <v>295</v>
      </c>
    </row>
    <row r="60" spans="2:40">
      <c r="B60" s="103" t="s">
        <v>296</v>
      </c>
    </row>
    <row r="61" spans="2:40">
      <c r="B61" s="547" t="s">
        <v>305</v>
      </c>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102"/>
      <c r="AB61" s="102"/>
      <c r="AC61" s="548">
        <f>'Cost Certification 3335'!J146</f>
        <v>0</v>
      </c>
      <c r="AD61" s="548"/>
      <c r="AE61" s="548"/>
      <c r="AF61" s="548"/>
      <c r="AG61" s="548"/>
      <c r="AH61" s="548"/>
      <c r="AI61" s="548"/>
      <c r="AJ61" s="548"/>
      <c r="AK61" s="548"/>
      <c r="AL61" s="548"/>
      <c r="AM61" s="548"/>
    </row>
    <row r="62" spans="2:40">
      <c r="B62" s="103"/>
    </row>
    <row r="64" spans="2:40">
      <c r="B64" s="533" t="s">
        <v>287</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C64" s="536">
        <f>Y31</f>
        <v>0</v>
      </c>
      <c r="AD64" s="536"/>
      <c r="AE64" s="536"/>
      <c r="AF64" s="536"/>
      <c r="AG64" s="536"/>
      <c r="AH64" s="536"/>
      <c r="AI64" s="536"/>
      <c r="AJ64" s="536"/>
      <c r="AK64" s="536"/>
      <c r="AL64" s="536"/>
      <c r="AM64" s="536"/>
    </row>
    <row r="65" spans="2:51">
      <c r="B65" s="533" t="s">
        <v>288</v>
      </c>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C65" s="537">
        <f>Y39</f>
        <v>0</v>
      </c>
      <c r="AD65" s="537"/>
      <c r="AE65" s="537"/>
      <c r="AF65" s="537"/>
      <c r="AG65" s="537"/>
      <c r="AH65" s="537"/>
      <c r="AI65" s="537"/>
      <c r="AJ65" s="537"/>
      <c r="AK65" s="537"/>
      <c r="AL65" s="537"/>
      <c r="AM65" s="537"/>
    </row>
    <row r="66" spans="2:51">
      <c r="B66" s="533" t="s">
        <v>292</v>
      </c>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C66" s="537">
        <f>Y44</f>
        <v>0</v>
      </c>
      <c r="AD66" s="537"/>
      <c r="AE66" s="537"/>
      <c r="AF66" s="537"/>
      <c r="AG66" s="537"/>
      <c r="AH66" s="537"/>
      <c r="AI66" s="537"/>
      <c r="AJ66" s="537"/>
      <c r="AK66" s="537"/>
      <c r="AL66" s="537"/>
      <c r="AM66" s="537"/>
    </row>
    <row r="67" spans="2:51">
      <c r="B67" s="533" t="s">
        <v>298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C67" s="537">
        <f>Y57</f>
        <v>0</v>
      </c>
      <c r="AD67" s="537"/>
      <c r="AE67" s="537"/>
      <c r="AF67" s="537"/>
      <c r="AG67" s="537"/>
      <c r="AH67" s="537"/>
      <c r="AI67" s="537"/>
      <c r="AJ67" s="537"/>
      <c r="AK67" s="537"/>
      <c r="AL67" s="537"/>
      <c r="AM67" s="537"/>
    </row>
    <row r="68" spans="2:51" ht="3.75" customHeight="1">
      <c r="B68" s="533"/>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C68" s="538"/>
      <c r="AD68" s="538"/>
      <c r="AE68" s="538"/>
      <c r="AF68" s="538"/>
      <c r="AG68" s="538"/>
      <c r="AH68" s="538"/>
      <c r="AI68" s="538"/>
      <c r="AJ68" s="538"/>
      <c r="AK68" s="538"/>
      <c r="AL68" s="538"/>
      <c r="AM68" s="538"/>
    </row>
    <row r="69" spans="2:51" ht="15.75">
      <c r="B69" s="535" t="s">
        <v>45</v>
      </c>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102"/>
      <c r="AB69" s="102"/>
      <c r="AC69" s="539">
        <f>SUM(AC64:AM67)</f>
        <v>0</v>
      </c>
      <c r="AD69" s="539"/>
      <c r="AE69" s="539"/>
      <c r="AF69" s="539"/>
      <c r="AG69" s="539"/>
      <c r="AH69" s="539"/>
      <c r="AI69" s="539"/>
      <c r="AJ69" s="539"/>
      <c r="AK69" s="539"/>
      <c r="AL69" s="539"/>
      <c r="AM69" s="539"/>
      <c r="AP69" s="531">
        <f>AC61-AC69</f>
        <v>0</v>
      </c>
      <c r="AQ69" s="532"/>
      <c r="AR69" s="532"/>
      <c r="AS69" s="532"/>
      <c r="AT69" s="532"/>
      <c r="AU69" s="532"/>
      <c r="AV69" s="532"/>
      <c r="AW69" s="532"/>
      <c r="AX69" s="532"/>
      <c r="AY69" s="532"/>
    </row>
    <row r="70" spans="2:51" ht="3.75" customHeight="1">
      <c r="B70" s="533"/>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C70" s="538"/>
      <c r="AD70" s="538"/>
      <c r="AE70" s="538"/>
      <c r="AF70" s="538"/>
      <c r="AG70" s="538"/>
      <c r="AH70" s="538"/>
      <c r="AI70" s="538"/>
      <c r="AJ70" s="538"/>
      <c r="AK70" s="538"/>
      <c r="AL70" s="538"/>
      <c r="AM70" s="538"/>
    </row>
    <row r="71" spans="2:51">
      <c r="AC71" s="546" t="str">
        <f>IF(AP69&lt;&gt;0,"COSTS DO NOT EQUAL FUNDING","")</f>
        <v/>
      </c>
      <c r="AD71" s="546"/>
      <c r="AE71" s="546"/>
      <c r="AF71" s="546"/>
      <c r="AG71" s="546"/>
      <c r="AH71" s="546"/>
      <c r="AI71" s="546"/>
      <c r="AJ71" s="546"/>
      <c r="AK71" s="546"/>
      <c r="AL71" s="546"/>
      <c r="AM71" s="546"/>
    </row>
  </sheetData>
  <sheetProtection password="CA94" sheet="1" selectLockedCells="1"/>
  <customSheetViews>
    <customSheetView guid="{FB69FFF1-34BD-45AF-976A-153282F1EF02}" scale="115" showGridLines="0">
      <selection activeCell="B9" sqref="B9:X9"/>
      <rowBreaks count="1" manualBreakCount="1">
        <brk id="59" max="39" man="1"/>
      </rowBreaks>
      <pageMargins left="0.7" right="0.7" top="0.75" bottom="0.75" header="0.3" footer="0.3"/>
      <pageSetup scale="78" orientation="portrait" r:id="rId1"/>
    </customSheetView>
  </customSheetViews>
  <mergeCells count="182">
    <mergeCell ref="AH4:AN4"/>
    <mergeCell ref="AH3:AN3"/>
    <mergeCell ref="Z3:AG3"/>
    <mergeCell ref="S3:Y3"/>
    <mergeCell ref="B3:R3"/>
    <mergeCell ref="Z4:AG4"/>
    <mergeCell ref="S4:Y4"/>
    <mergeCell ref="AE34:AN34"/>
    <mergeCell ref="AE35:AN35"/>
    <mergeCell ref="AE36:AN36"/>
    <mergeCell ref="AE37:AN37"/>
    <mergeCell ref="AE38:AN38"/>
    <mergeCell ref="B34:X34"/>
    <mergeCell ref="B38:X38"/>
    <mergeCell ref="Y44:AD44"/>
    <mergeCell ref="AE44:AH44"/>
    <mergeCell ref="AI44:AK44"/>
    <mergeCell ref="Y43:AD43"/>
    <mergeCell ref="Y42:AD42"/>
    <mergeCell ref="B42:N42"/>
    <mergeCell ref="B37:X37"/>
    <mergeCell ref="B36:X36"/>
    <mergeCell ref="B35:X35"/>
    <mergeCell ref="B43:N43"/>
    <mergeCell ref="O43:X43"/>
    <mergeCell ref="AE43:AN43"/>
    <mergeCell ref="O42:X42"/>
    <mergeCell ref="AE42:AN42"/>
    <mergeCell ref="AL44:AN44"/>
    <mergeCell ref="B54:X54"/>
    <mergeCell ref="Y12:AD12"/>
    <mergeCell ref="AE14:AH14"/>
    <mergeCell ref="AE15:AH15"/>
    <mergeCell ref="B9:X9"/>
    <mergeCell ref="B10:X10"/>
    <mergeCell ref="B11:X11"/>
    <mergeCell ref="B12:X12"/>
    <mergeCell ref="B13:X13"/>
    <mergeCell ref="B14:X14"/>
    <mergeCell ref="B15:X15"/>
    <mergeCell ref="AL29:AN29"/>
    <mergeCell ref="B30:C30"/>
    <mergeCell ref="D30:P30"/>
    <mergeCell ref="U30:X30"/>
    <mergeCell ref="Y30:AD30"/>
    <mergeCell ref="AE30:AH30"/>
    <mergeCell ref="AI30:AK30"/>
    <mergeCell ref="AI9:AK9"/>
    <mergeCell ref="AE9:AH9"/>
    <mergeCell ref="AE10:AH10"/>
    <mergeCell ref="AE11:AH11"/>
    <mergeCell ref="AE12:AH12"/>
    <mergeCell ref="AE13:AH13"/>
    <mergeCell ref="AI25:AK25"/>
    <mergeCell ref="AI22:AK22"/>
    <mergeCell ref="AI23:AK23"/>
    <mergeCell ref="AI11:AK11"/>
    <mergeCell ref="AI12:AK12"/>
    <mergeCell ref="AI13:AK13"/>
    <mergeCell ref="AI14:AK14"/>
    <mergeCell ref="AI15:AK15"/>
    <mergeCell ref="Y15:AD15"/>
    <mergeCell ref="Y13:AD13"/>
    <mergeCell ref="Y14:AD14"/>
    <mergeCell ref="Y16:AD16"/>
    <mergeCell ref="B16:X16"/>
    <mergeCell ref="AL30:AN30"/>
    <mergeCell ref="Q30:T30"/>
    <mergeCell ref="B29:C29"/>
    <mergeCell ref="D29:P29"/>
    <mergeCell ref="U29:X29"/>
    <mergeCell ref="Y29:AD29"/>
    <mergeCell ref="AE29:AH29"/>
    <mergeCell ref="AI29:AK29"/>
    <mergeCell ref="AL27:AN27"/>
    <mergeCell ref="B28:C28"/>
    <mergeCell ref="D28:P28"/>
    <mergeCell ref="U28:X28"/>
    <mergeCell ref="Y28:AD28"/>
    <mergeCell ref="AE28:AH28"/>
    <mergeCell ref="AI28:AK28"/>
    <mergeCell ref="AL28:AN28"/>
    <mergeCell ref="B27:C27"/>
    <mergeCell ref="D27:P27"/>
    <mergeCell ref="U27:X27"/>
    <mergeCell ref="Y27:AD27"/>
    <mergeCell ref="AE27:AH27"/>
    <mergeCell ref="AI27:AK27"/>
    <mergeCell ref="AL25:AN25"/>
    <mergeCell ref="B26:C26"/>
    <mergeCell ref="D26:P26"/>
    <mergeCell ref="U26:X26"/>
    <mergeCell ref="Y26:AD26"/>
    <mergeCell ref="AE26:AH26"/>
    <mergeCell ref="AI26:AK26"/>
    <mergeCell ref="AL26:AN26"/>
    <mergeCell ref="Q26:T26"/>
    <mergeCell ref="B25:C25"/>
    <mergeCell ref="D25:P25"/>
    <mergeCell ref="U25:X25"/>
    <mergeCell ref="Y25:AD25"/>
    <mergeCell ref="AE25:AH25"/>
    <mergeCell ref="Q24:T24"/>
    <mergeCell ref="Q25:T25"/>
    <mergeCell ref="Q27:T27"/>
    <mergeCell ref="Q28:T28"/>
    <mergeCell ref="AL22:AN22"/>
    <mergeCell ref="AL23:AN23"/>
    <mergeCell ref="B23:C23"/>
    <mergeCell ref="Y23:AD23"/>
    <mergeCell ref="U23:X23"/>
    <mergeCell ref="Q22:T22"/>
    <mergeCell ref="Q23:T23"/>
    <mergeCell ref="D24:P24"/>
    <mergeCell ref="B22:C22"/>
    <mergeCell ref="U22:X22"/>
    <mergeCell ref="Y22:AD22"/>
    <mergeCell ref="AE22:AH22"/>
    <mergeCell ref="AE23:AH23"/>
    <mergeCell ref="B24:C24"/>
    <mergeCell ref="D22:P22"/>
    <mergeCell ref="D23:P23"/>
    <mergeCell ref="U24:X24"/>
    <mergeCell ref="Y24:AD24"/>
    <mergeCell ref="AE24:AH24"/>
    <mergeCell ref="AI24:AK24"/>
    <mergeCell ref="AL24:AN24"/>
    <mergeCell ref="B67:Z67"/>
    <mergeCell ref="B4:R4"/>
    <mergeCell ref="Y9:AD9"/>
    <mergeCell ref="Y10:AD10"/>
    <mergeCell ref="AI10:AK10"/>
    <mergeCell ref="B64:Z64"/>
    <mergeCell ref="B65:Z65"/>
    <mergeCell ref="B66:Z66"/>
    <mergeCell ref="Y54:AD54"/>
    <mergeCell ref="B55:X55"/>
    <mergeCell ref="Y55:AD55"/>
    <mergeCell ref="B56:X56"/>
    <mergeCell ref="Y56:AD56"/>
    <mergeCell ref="B57:X57"/>
    <mergeCell ref="Y57:AD57"/>
    <mergeCell ref="Q29:T29"/>
    <mergeCell ref="Y38:AD38"/>
    <mergeCell ref="Y36:AD36"/>
    <mergeCell ref="Y37:AD37"/>
    <mergeCell ref="Y34:AD34"/>
    <mergeCell ref="Y11:AD11"/>
    <mergeCell ref="B47:X47"/>
    <mergeCell ref="Y47:AD47"/>
    <mergeCell ref="B48:X48"/>
    <mergeCell ref="Y48:AD48"/>
    <mergeCell ref="B49:X49"/>
    <mergeCell ref="Y49:AD49"/>
    <mergeCell ref="B50:X50"/>
    <mergeCell ref="Y50:AD50"/>
    <mergeCell ref="B53:X53"/>
    <mergeCell ref="Y53:AD53"/>
    <mergeCell ref="B51:X51"/>
    <mergeCell ref="Y51:AD51"/>
    <mergeCell ref="B52:X52"/>
    <mergeCell ref="Y52:AD52"/>
    <mergeCell ref="B31:X31"/>
    <mergeCell ref="Y31:AD31"/>
    <mergeCell ref="B39:X39"/>
    <mergeCell ref="Y39:AD39"/>
    <mergeCell ref="B44:X44"/>
    <mergeCell ref="Y35:AD35"/>
    <mergeCell ref="AC71:AM71"/>
    <mergeCell ref="B61:Z61"/>
    <mergeCell ref="AC61:AM61"/>
    <mergeCell ref="AP69:AY69"/>
    <mergeCell ref="B68:Z68"/>
    <mergeCell ref="B69:Z69"/>
    <mergeCell ref="B70:Z70"/>
    <mergeCell ref="AC64:AM64"/>
    <mergeCell ref="AC65:AM65"/>
    <mergeCell ref="AC66:AM66"/>
    <mergeCell ref="AC67:AM67"/>
    <mergeCell ref="AC68:AM68"/>
    <mergeCell ref="AC69:AM69"/>
    <mergeCell ref="AC70:AM70"/>
  </mergeCells>
  <conditionalFormatting sqref="B4">
    <cfRule type="cellIs" dxfId="9" priority="12" operator="equal">
      <formula>0</formula>
    </cfRule>
  </conditionalFormatting>
  <conditionalFormatting sqref="B10:AK15 B23:AN30 B35:AN38 B43:AN43 B48:AD56">
    <cfRule type="containsBlanks" dxfId="8" priority="11">
      <formula>LEN(TRIM(B10))=0</formula>
    </cfRule>
  </conditionalFormatting>
  <conditionalFormatting sqref="AC69:AM69">
    <cfRule type="cellIs" dxfId="7" priority="10" operator="notEqual">
      <formula>$AC$61</formula>
    </cfRule>
  </conditionalFormatting>
  <conditionalFormatting sqref="AC71:AM71">
    <cfRule type="notContainsBlanks" dxfId="6" priority="13">
      <formula>LEN(TRIM(AC71))&gt;0</formula>
    </cfRule>
  </conditionalFormatting>
  <conditionalFormatting sqref="S4">
    <cfRule type="cellIs" dxfId="4" priority="6" operator="equal">
      <formula>0</formula>
    </cfRule>
  </conditionalFormatting>
  <conditionalFormatting sqref="Z4:AN4">
    <cfRule type="cellIs" dxfId="0" priority="1" operator="equal">
      <formula>0</formula>
    </cfRule>
  </conditionalFormatting>
  <pageMargins left="1.25" right="0.5" top="0.5" bottom="0.75" header="0.3" footer="0.3"/>
  <pageSetup scale="75" fitToHeight="0" orientation="portrait" r:id="rId2"/>
  <headerFooter>
    <oddFooter>&amp;L&amp;8Rev. 11/2023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79" workbookViewId="0">
      <selection activeCell="G6" sqref="G6"/>
    </sheetView>
  </sheetViews>
  <sheetFormatPr defaultRowHeight="12.75"/>
  <cols>
    <col min="1" max="1" width="1.28515625" customWidth="1"/>
    <col min="2" max="2" width="13" customWidth="1"/>
    <col min="3" max="3" width="19.140625" customWidth="1"/>
    <col min="4" max="4" width="13" customWidth="1"/>
    <col min="5" max="5" width="3.42578125" customWidth="1"/>
    <col min="6" max="6" width="4.140625" customWidth="1"/>
    <col min="7" max="7" width="17.28515625" customWidth="1"/>
    <col min="8" max="8" width="16.28515625" customWidth="1"/>
    <col min="9" max="9" width="14.42578125" customWidth="1"/>
    <col min="13" max="13" width="10.140625" bestFit="1" customWidth="1"/>
  </cols>
  <sheetData>
    <row r="1" spans="1:9">
      <c r="A1" s="236"/>
      <c r="B1" s="237"/>
      <c r="C1" s="237"/>
      <c r="D1" s="237"/>
      <c r="E1" s="237"/>
      <c r="F1" s="237"/>
      <c r="G1" s="237"/>
      <c r="H1" s="237"/>
      <c r="I1" s="238"/>
    </row>
    <row r="2" spans="1:9" ht="15.75">
      <c r="A2" s="239"/>
      <c r="B2" s="240" t="s">
        <v>223</v>
      </c>
      <c r="C2" s="241" t="s">
        <v>224</v>
      </c>
      <c r="D2" s="623" t="s">
        <v>225</v>
      </c>
      <c r="E2" s="623"/>
      <c r="F2" s="615" t="s">
        <v>226</v>
      </c>
      <c r="G2" s="615"/>
      <c r="H2" s="615"/>
      <c r="I2" s="616"/>
    </row>
    <row r="3" spans="1:9">
      <c r="A3" s="239"/>
      <c r="B3" s="242"/>
      <c r="C3" s="242"/>
      <c r="D3" s="242"/>
      <c r="E3" s="242"/>
      <c r="F3" s="242"/>
      <c r="G3" s="242"/>
      <c r="H3" s="242"/>
      <c r="I3" s="243"/>
    </row>
    <row r="4" spans="1:9">
      <c r="A4" s="239"/>
      <c r="B4" s="244" t="s">
        <v>227</v>
      </c>
      <c r="C4" s="245" t="s">
        <v>228</v>
      </c>
      <c r="D4" s="617"/>
      <c r="E4" s="617"/>
      <c r="F4" s="242"/>
      <c r="G4" s="244" t="s">
        <v>229</v>
      </c>
      <c r="H4" s="245"/>
      <c r="I4" s="243"/>
    </row>
    <row r="5" spans="1:9">
      <c r="A5" s="239"/>
      <c r="B5" s="244"/>
      <c r="C5" s="242"/>
      <c r="D5" s="244"/>
      <c r="E5" s="244"/>
      <c r="F5" s="242"/>
      <c r="G5" s="244"/>
      <c r="H5" s="242"/>
      <c r="I5" s="243"/>
    </row>
    <row r="6" spans="1:9">
      <c r="A6" s="239"/>
      <c r="B6" s="617" t="s">
        <v>230</v>
      </c>
      <c r="C6" s="617"/>
      <c r="D6" s="617"/>
      <c r="E6" s="618">
        <v>0.5222</v>
      </c>
      <c r="F6" s="618"/>
      <c r="G6" s="244"/>
      <c r="H6" s="242"/>
      <c r="I6" s="243"/>
    </row>
    <row r="7" spans="1:9">
      <c r="A7" s="239"/>
      <c r="B7" s="244"/>
      <c r="C7" s="244"/>
      <c r="D7" s="244"/>
      <c r="E7" s="246"/>
      <c r="F7" s="246"/>
      <c r="G7" s="244"/>
      <c r="H7" s="242"/>
      <c r="I7" s="243"/>
    </row>
    <row r="8" spans="1:9">
      <c r="A8" s="239"/>
      <c r="B8" s="244"/>
      <c r="C8" s="244" t="s">
        <v>231</v>
      </c>
      <c r="D8" s="247">
        <v>202543</v>
      </c>
      <c r="E8" s="246"/>
      <c r="F8" s="246"/>
      <c r="G8" s="244" t="s">
        <v>222</v>
      </c>
      <c r="H8" s="248">
        <f>D8*D16</f>
        <v>200495.29027</v>
      </c>
      <c r="I8" s="243"/>
    </row>
    <row r="9" spans="1:9">
      <c r="A9" s="239"/>
      <c r="B9" s="617" t="s">
        <v>232</v>
      </c>
      <c r="C9" s="617"/>
      <c r="D9" s="247">
        <v>184418</v>
      </c>
      <c r="E9" s="246"/>
      <c r="F9" s="246"/>
      <c r="G9" s="244" t="s">
        <v>233</v>
      </c>
      <c r="H9" s="249">
        <v>41730</v>
      </c>
      <c r="I9" s="250">
        <v>3.2500000000000001E-2</v>
      </c>
    </row>
    <row r="10" spans="1:9">
      <c r="A10" s="239"/>
      <c r="B10" s="244"/>
      <c r="C10" s="244"/>
      <c r="D10" s="247"/>
      <c r="E10" s="246"/>
      <c r="F10" s="246"/>
      <c r="G10" s="244"/>
      <c r="H10" s="242"/>
      <c r="I10" s="243"/>
    </row>
    <row r="11" spans="1:9">
      <c r="A11" s="239"/>
      <c r="B11" s="617" t="s">
        <v>234</v>
      </c>
      <c r="C11" s="617"/>
      <c r="D11" s="247">
        <f>ROUND(D8*0.07,0)</f>
        <v>14178</v>
      </c>
      <c r="E11" s="246"/>
      <c r="F11" s="617" t="s">
        <v>235</v>
      </c>
      <c r="G11" s="617"/>
      <c r="H11" s="251">
        <v>14178</v>
      </c>
      <c r="I11" s="243"/>
    </row>
    <row r="12" spans="1:9" ht="13.5" thickBot="1">
      <c r="A12" s="252"/>
      <c r="B12" s="626"/>
      <c r="C12" s="626"/>
      <c r="D12" s="626"/>
      <c r="E12" s="253"/>
      <c r="F12" s="254"/>
      <c r="G12" s="254"/>
      <c r="H12" s="254"/>
      <c r="I12" s="255"/>
    </row>
    <row r="13" spans="1:9" ht="13.5" thickBot="1"/>
    <row r="14" spans="1:9" ht="15.75">
      <c r="B14" s="627" t="s">
        <v>236</v>
      </c>
      <c r="C14" s="628"/>
      <c r="D14" s="629"/>
    </row>
    <row r="15" spans="1:9">
      <c r="B15" s="256" t="s">
        <v>238</v>
      </c>
      <c r="C15" s="4"/>
      <c r="D15" s="257"/>
      <c r="E15" s="256" t="s">
        <v>247</v>
      </c>
      <c r="F15" s="4"/>
      <c r="G15" s="257"/>
    </row>
    <row r="16" spans="1:9">
      <c r="B16" s="621" t="s">
        <v>240</v>
      </c>
      <c r="C16" s="622"/>
      <c r="D16" s="257">
        <v>0.98989000000000005</v>
      </c>
      <c r="E16" s="621" t="s">
        <v>240</v>
      </c>
      <c r="F16" s="622"/>
      <c r="G16" s="257">
        <v>0.01</v>
      </c>
    </row>
    <row r="17" spans="2:7">
      <c r="B17" s="621" t="s">
        <v>242</v>
      </c>
      <c r="C17" s="622"/>
      <c r="D17" s="259">
        <v>202400</v>
      </c>
      <c r="E17" s="621" t="s">
        <v>242</v>
      </c>
      <c r="F17" s="622"/>
      <c r="G17" s="259">
        <v>202400</v>
      </c>
    </row>
    <row r="18" spans="2:7">
      <c r="B18" s="621" t="s">
        <v>244</v>
      </c>
      <c r="C18" s="622"/>
      <c r="D18" s="259">
        <v>1843255</v>
      </c>
      <c r="E18" s="621" t="s">
        <v>244</v>
      </c>
      <c r="F18" s="622"/>
      <c r="G18" s="259">
        <v>18621</v>
      </c>
    </row>
    <row r="19" spans="2:7">
      <c r="B19" s="624" t="s">
        <v>246</v>
      </c>
      <c r="C19" s="625"/>
      <c r="D19" s="260">
        <f>D18/((D17*10)*D16)</f>
        <v>0.92000031384490877</v>
      </c>
      <c r="E19" s="624" t="s">
        <v>246</v>
      </c>
      <c r="F19" s="625"/>
      <c r="G19" s="260">
        <f>G18/((G17*10)*G16)</f>
        <v>0.92000988142292495</v>
      </c>
    </row>
    <row r="20" spans="2:7">
      <c r="F20" s="258"/>
    </row>
    <row r="21" spans="2:7">
      <c r="F21" s="258"/>
    </row>
    <row r="22" spans="2:7">
      <c r="F22" s="258"/>
    </row>
    <row r="23" spans="2:7">
      <c r="F23" s="258"/>
    </row>
    <row r="24" spans="2:7">
      <c r="F24" s="261"/>
    </row>
    <row r="25" spans="2:7">
      <c r="B25" s="619" t="s">
        <v>248</v>
      </c>
      <c r="C25" s="620"/>
      <c r="D25" s="262">
        <f>D18+G18</f>
        <v>1861876</v>
      </c>
      <c r="F25" s="261"/>
    </row>
    <row r="26" spans="2:7">
      <c r="B26" s="256" t="s">
        <v>249</v>
      </c>
      <c r="C26" s="4"/>
      <c r="D26" s="257"/>
      <c r="F26" s="261"/>
    </row>
    <row r="27" spans="2:7">
      <c r="B27" s="621" t="s">
        <v>242</v>
      </c>
      <c r="C27" s="622"/>
      <c r="D27" s="259">
        <v>184418</v>
      </c>
    </row>
    <row r="28" spans="2:7">
      <c r="B28" s="621" t="s">
        <v>244</v>
      </c>
      <c r="C28" s="622"/>
      <c r="D28" s="259">
        <v>792997</v>
      </c>
    </row>
    <row r="29" spans="2:7">
      <c r="B29" s="624" t="s">
        <v>246</v>
      </c>
      <c r="C29" s="625"/>
      <c r="D29" s="260">
        <f>D28/(D27*10)</f>
        <v>0.42999978310143261</v>
      </c>
    </row>
    <row r="30" spans="2:7">
      <c r="B30" s="619" t="s">
        <v>252</v>
      </c>
      <c r="C30" s="620"/>
      <c r="D30" s="268">
        <f>D28</f>
        <v>792997</v>
      </c>
    </row>
    <row r="31" spans="2:7">
      <c r="B31" s="619" t="s">
        <v>253</v>
      </c>
      <c r="C31" s="620"/>
      <c r="D31" s="269">
        <v>850624</v>
      </c>
    </row>
    <row r="32" spans="2:7">
      <c r="B32" s="630" t="s">
        <v>254</v>
      </c>
      <c r="C32" s="631"/>
      <c r="D32" s="268">
        <v>871070</v>
      </c>
    </row>
    <row r="33" spans="2:4" ht="13.5" thickBot="1">
      <c r="B33" s="256"/>
      <c r="C33" s="4"/>
      <c r="D33" s="257"/>
    </row>
    <row r="34" spans="2:4" ht="15.75" thickBot="1">
      <c r="B34" s="270" t="s">
        <v>255</v>
      </c>
      <c r="C34" s="271"/>
      <c r="D34" s="272">
        <f>D18+G18+D28+D31+D32</f>
        <v>4376567</v>
      </c>
    </row>
    <row r="36" spans="2:4" ht="13.5" thickBot="1"/>
    <row r="37" spans="2:4" ht="15.75">
      <c r="B37" s="634" t="s">
        <v>258</v>
      </c>
      <c r="C37" s="635"/>
      <c r="D37" s="636"/>
    </row>
    <row r="38" spans="2:4" ht="15">
      <c r="B38" s="277" t="s">
        <v>261</v>
      </c>
      <c r="C38" s="278"/>
      <c r="D38" s="279"/>
    </row>
    <row r="39" spans="2:4">
      <c r="B39" s="621" t="s">
        <v>242</v>
      </c>
      <c r="C39" s="622"/>
      <c r="D39" s="259">
        <v>209557</v>
      </c>
    </row>
    <row r="40" spans="2:4">
      <c r="B40" s="621" t="s">
        <v>266</v>
      </c>
      <c r="C40" s="622"/>
      <c r="D40" s="259">
        <f>D39*10</f>
        <v>2095570</v>
      </c>
    </row>
    <row r="41" spans="2:4">
      <c r="B41" s="624" t="s">
        <v>246</v>
      </c>
      <c r="C41" s="625"/>
      <c r="D41" s="281">
        <f>D19</f>
        <v>0.92000031384490877</v>
      </c>
    </row>
    <row r="42" spans="2:4">
      <c r="B42" s="644" t="s">
        <v>270</v>
      </c>
      <c r="C42" s="645"/>
      <c r="D42" s="284">
        <f>(D40*(D16+G16))*D41</f>
        <v>1927712.9859276304</v>
      </c>
    </row>
    <row r="43" spans="2:4" ht="15">
      <c r="B43" s="277" t="s">
        <v>202</v>
      </c>
      <c r="C43" s="278"/>
      <c r="D43" s="279"/>
    </row>
    <row r="44" spans="2:4">
      <c r="B44" s="621" t="s">
        <v>242</v>
      </c>
      <c r="C44" s="622"/>
      <c r="D44" s="259">
        <v>184418</v>
      </c>
    </row>
    <row r="45" spans="2:4">
      <c r="B45" s="621" t="s">
        <v>266</v>
      </c>
      <c r="C45" s="622"/>
      <c r="D45" s="259">
        <f>D44*10</f>
        <v>1844180</v>
      </c>
    </row>
    <row r="46" spans="2:4">
      <c r="B46" s="624" t="s">
        <v>246</v>
      </c>
      <c r="C46" s="625"/>
      <c r="D46" s="281">
        <f>D29</f>
        <v>0.42999978310143261</v>
      </c>
    </row>
    <row r="47" spans="2:4">
      <c r="B47" s="644" t="s">
        <v>274</v>
      </c>
      <c r="C47" s="645"/>
      <c r="D47" s="284">
        <f>D45*D46</f>
        <v>792997</v>
      </c>
    </row>
    <row r="48" spans="2:4" ht="15.75" thickBot="1">
      <c r="B48" s="289" t="s">
        <v>276</v>
      </c>
      <c r="C48" s="290"/>
      <c r="D48" s="291">
        <f>D42+D47</f>
        <v>2720709.9859276302</v>
      </c>
    </row>
    <row r="50" spans="2:6">
      <c r="B50" s="534" t="s">
        <v>278</v>
      </c>
      <c r="C50" s="534"/>
      <c r="D50" s="293">
        <f>D39-D8</f>
        <v>7014</v>
      </c>
    </row>
    <row r="51" spans="2:6">
      <c r="B51" s="534" t="s">
        <v>280</v>
      </c>
      <c r="C51" s="534"/>
      <c r="D51" s="295">
        <f>IF(D50&gt;1000,D50*0.07,0)</f>
        <v>490.98000000000008</v>
      </c>
    </row>
    <row r="52" spans="2:6" ht="13.5" thickBot="1">
      <c r="B52" s="534"/>
      <c r="C52" s="534"/>
      <c r="D52" s="235"/>
      <c r="E52" s="235"/>
      <c r="F52" s="235"/>
    </row>
    <row r="53" spans="2:6" ht="15.75">
      <c r="B53" s="653" t="s">
        <v>237</v>
      </c>
      <c r="C53" s="654"/>
      <c r="D53" s="655"/>
    </row>
    <row r="54" spans="2:6">
      <c r="B54" s="256" t="s">
        <v>239</v>
      </c>
      <c r="C54" s="4"/>
      <c r="D54" s="259">
        <v>875000</v>
      </c>
    </row>
    <row r="55" spans="2:6">
      <c r="B55" s="256" t="s">
        <v>241</v>
      </c>
      <c r="C55" s="4"/>
      <c r="D55" s="259">
        <v>932411</v>
      </c>
    </row>
    <row r="56" spans="2:6">
      <c r="B56" s="256" t="s">
        <v>243</v>
      </c>
      <c r="C56" s="4"/>
      <c r="D56" s="259">
        <v>262000</v>
      </c>
    </row>
    <row r="57" spans="2:6">
      <c r="B57" s="256" t="s">
        <v>245</v>
      </c>
      <c r="C57" s="4"/>
      <c r="D57" s="259">
        <v>25000</v>
      </c>
    </row>
    <row r="58" spans="2:6">
      <c r="B58" s="256"/>
      <c r="C58" s="4"/>
      <c r="D58" s="259"/>
    </row>
    <row r="59" spans="2:6">
      <c r="B59" s="256"/>
      <c r="C59" s="4"/>
      <c r="D59" s="259"/>
    </row>
    <row r="60" spans="2:6">
      <c r="B60" s="256"/>
      <c r="C60" s="4"/>
      <c r="D60" s="259"/>
    </row>
    <row r="61" spans="2:6">
      <c r="B61" s="256"/>
      <c r="C61" s="4"/>
      <c r="D61" s="259"/>
    </row>
    <row r="62" spans="2:6">
      <c r="B62" s="256"/>
      <c r="C62" s="4"/>
      <c r="D62" s="257"/>
    </row>
    <row r="63" spans="2:6">
      <c r="B63" s="256"/>
      <c r="C63" s="4"/>
      <c r="D63" s="257"/>
    </row>
    <row r="64" spans="2:6" ht="15">
      <c r="B64" s="263"/>
      <c r="C64" s="4"/>
      <c r="D64" s="257"/>
    </row>
    <row r="65" spans="2:8">
      <c r="B65" s="264" t="s">
        <v>250</v>
      </c>
      <c r="C65" s="265"/>
      <c r="D65" s="266">
        <v>0</v>
      </c>
    </row>
    <row r="66" spans="2:8" ht="15.75" thickBot="1">
      <c r="B66" s="642" t="s">
        <v>251</v>
      </c>
      <c r="C66" s="643"/>
      <c r="D66" s="267">
        <f>SUM(D54:D65)</f>
        <v>2094411</v>
      </c>
    </row>
    <row r="72" spans="2:8" ht="13.5" thickBot="1"/>
    <row r="73" spans="2:8" ht="15.75">
      <c r="B73" s="650" t="s">
        <v>256</v>
      </c>
      <c r="C73" s="651"/>
      <c r="D73" s="652"/>
    </row>
    <row r="74" spans="2:8">
      <c r="B74" s="621" t="s">
        <v>257</v>
      </c>
      <c r="C74" s="622"/>
      <c r="D74" s="259">
        <v>6960205</v>
      </c>
    </row>
    <row r="75" spans="2:8">
      <c r="B75" s="621" t="s">
        <v>251</v>
      </c>
      <c r="C75" s="622"/>
      <c r="D75" s="259">
        <f>D66</f>
        <v>2094411</v>
      </c>
    </row>
    <row r="76" spans="2:8">
      <c r="B76" s="637" t="s">
        <v>259</v>
      </c>
      <c r="C76" s="638"/>
      <c r="D76" s="273">
        <f>D74-D75</f>
        <v>4865794</v>
      </c>
      <c r="F76" s="274" t="s">
        <v>260</v>
      </c>
      <c r="G76" s="275"/>
      <c r="H76" s="276"/>
    </row>
    <row r="77" spans="2:8">
      <c r="B77" s="621" t="s">
        <v>262</v>
      </c>
      <c r="C77" s="622"/>
      <c r="D77" s="259">
        <f>D48</f>
        <v>2720709.9859276302</v>
      </c>
      <c r="F77" s="639" t="s">
        <v>263</v>
      </c>
      <c r="G77" s="622"/>
      <c r="H77" s="280">
        <f>ROUND(D8*0.07,0)</f>
        <v>14178</v>
      </c>
    </row>
    <row r="78" spans="2:8">
      <c r="B78" s="621" t="s">
        <v>264</v>
      </c>
      <c r="C78" s="622"/>
      <c r="D78" s="259">
        <f>D76-D77</f>
        <v>2145084.0140723698</v>
      </c>
      <c r="F78" s="639" t="s">
        <v>265</v>
      </c>
      <c r="G78" s="622"/>
      <c r="H78" s="280">
        <f>ROUND(D39*0.07,0)</f>
        <v>14669</v>
      </c>
    </row>
    <row r="79" spans="2:8">
      <c r="B79" s="640" t="s">
        <v>267</v>
      </c>
      <c r="C79" s="641"/>
      <c r="D79" s="257"/>
      <c r="F79" s="639" t="s">
        <v>268</v>
      </c>
      <c r="G79" s="622"/>
      <c r="H79" s="280">
        <f>H11</f>
        <v>14178</v>
      </c>
    </row>
    <row r="80" spans="2:8">
      <c r="B80" s="256"/>
      <c r="C80" s="282">
        <v>859217</v>
      </c>
      <c r="D80" s="257"/>
      <c r="F80" s="639" t="s">
        <v>269</v>
      </c>
      <c r="G80" s="622"/>
      <c r="H80" s="283" t="str">
        <f>IF(D51&gt;1000,"'YES'","'NO'")</f>
        <v>'NO'</v>
      </c>
    </row>
    <row r="81" spans="2:8">
      <c r="B81" s="640" t="s">
        <v>271</v>
      </c>
      <c r="C81" s="641"/>
      <c r="D81" s="257"/>
      <c r="F81" s="632" t="s">
        <v>272</v>
      </c>
      <c r="G81" s="633"/>
      <c r="H81" s="285">
        <f>IF((H78-H79)&gt;70,H78-H79,0)</f>
        <v>491</v>
      </c>
    </row>
    <row r="82" spans="2:8">
      <c r="B82" s="256"/>
      <c r="C82" s="282">
        <v>871070</v>
      </c>
      <c r="D82" s="257"/>
    </row>
    <row r="83" spans="2:8">
      <c r="B83" s="621" t="s">
        <v>273</v>
      </c>
      <c r="C83" s="622"/>
      <c r="D83" s="259">
        <f>C80+C82</f>
        <v>1730287</v>
      </c>
    </row>
    <row r="84" spans="2:8">
      <c r="B84" s="264"/>
      <c r="C84" s="265"/>
      <c r="D84" s="286"/>
    </row>
    <row r="85" spans="2:8">
      <c r="B85" s="648" t="s">
        <v>264</v>
      </c>
      <c r="C85" s="649"/>
      <c r="D85" s="287">
        <f>D78-D83</f>
        <v>414797.01407236978</v>
      </c>
    </row>
    <row r="86" spans="2:8" ht="15">
      <c r="B86" s="646" t="s">
        <v>275</v>
      </c>
      <c r="C86" s="647"/>
      <c r="D86" s="288">
        <f>IF(D85&gt;0,D85,0)</f>
        <v>414797.01407236978</v>
      </c>
    </row>
    <row r="87" spans="2:8" ht="15.75" thickBot="1">
      <c r="B87" s="656" t="s">
        <v>277</v>
      </c>
      <c r="C87" s="657"/>
      <c r="D87" s="292">
        <f>IF(D85&lt;0,D85,0)</f>
        <v>0</v>
      </c>
    </row>
    <row r="89" spans="2:8" ht="15">
      <c r="B89" s="534" t="s">
        <v>279</v>
      </c>
      <c r="C89" s="534"/>
      <c r="D89" s="294">
        <f>H81</f>
        <v>491</v>
      </c>
    </row>
    <row r="91" spans="2:8" ht="15">
      <c r="B91" s="296"/>
    </row>
  </sheetData>
  <customSheetViews>
    <customSheetView guid="{FB69FFF1-34BD-45AF-976A-153282F1EF02}" state="hidden">
      <selection activeCell="G22" sqref="G22"/>
      <pageMargins left="0.7" right="0.7" top="0.75" bottom="0.75" header="0.3" footer="0.3"/>
    </customSheetView>
  </customSheetViews>
  <mergeCells count="57">
    <mergeCell ref="B89:C89"/>
    <mergeCell ref="B51:C51"/>
    <mergeCell ref="B52:C52"/>
    <mergeCell ref="B86:C86"/>
    <mergeCell ref="B83:C83"/>
    <mergeCell ref="B85:C85"/>
    <mergeCell ref="B81:C81"/>
    <mergeCell ref="B73:D73"/>
    <mergeCell ref="B74:C74"/>
    <mergeCell ref="B53:D53"/>
    <mergeCell ref="B87:C87"/>
    <mergeCell ref="B41:C41"/>
    <mergeCell ref="F80:G80"/>
    <mergeCell ref="B66:C66"/>
    <mergeCell ref="B42:C42"/>
    <mergeCell ref="B45:C45"/>
    <mergeCell ref="B46:C46"/>
    <mergeCell ref="B44:C44"/>
    <mergeCell ref="B47:C47"/>
    <mergeCell ref="B50:C50"/>
    <mergeCell ref="B29:C29"/>
    <mergeCell ref="B30:C30"/>
    <mergeCell ref="B31:C31"/>
    <mergeCell ref="B32:C32"/>
    <mergeCell ref="F81:G81"/>
    <mergeCell ref="B37:D37"/>
    <mergeCell ref="B76:C76"/>
    <mergeCell ref="B77:C77"/>
    <mergeCell ref="F77:G77"/>
    <mergeCell ref="B39:C39"/>
    <mergeCell ref="B78:C78"/>
    <mergeCell ref="F78:G78"/>
    <mergeCell ref="B75:C75"/>
    <mergeCell ref="B40:C40"/>
    <mergeCell ref="B79:C79"/>
    <mergeCell ref="F79:G79"/>
    <mergeCell ref="B27:C27"/>
    <mergeCell ref="B28:C28"/>
    <mergeCell ref="B9:C9"/>
    <mergeCell ref="D2:E2"/>
    <mergeCell ref="B17:C17"/>
    <mergeCell ref="B18:C18"/>
    <mergeCell ref="B19:C19"/>
    <mergeCell ref="E16:F16"/>
    <mergeCell ref="E17:F17"/>
    <mergeCell ref="E18:F18"/>
    <mergeCell ref="E19:F19"/>
    <mergeCell ref="B11:C11"/>
    <mergeCell ref="F11:G11"/>
    <mergeCell ref="B12:D12"/>
    <mergeCell ref="B14:D14"/>
    <mergeCell ref="B16:C16"/>
    <mergeCell ref="F2:I2"/>
    <mergeCell ref="D4:E4"/>
    <mergeCell ref="B6:D6"/>
    <mergeCell ref="E6:F6"/>
    <mergeCell ref="B25:C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05"/>
  <sheetViews>
    <sheetView workbookViewId="0">
      <selection sqref="A1:IV65536"/>
    </sheetView>
  </sheetViews>
  <sheetFormatPr defaultColWidth="12.42578125" defaultRowHeight="12.75"/>
  <cols>
    <col min="1" max="1" width="8.7109375" style="10" customWidth="1"/>
    <col min="2" max="2" width="17.5703125" style="10" customWidth="1"/>
    <col min="3" max="3" width="15.28515625" style="10" customWidth="1"/>
    <col min="4" max="4" width="17.28515625" style="10" customWidth="1"/>
    <col min="5" max="5" width="17" style="10" customWidth="1"/>
    <col min="6" max="6" width="16.85546875" style="10" customWidth="1"/>
    <col min="7" max="7" width="16.140625" style="10" customWidth="1"/>
    <col min="8" max="8" width="21.5703125" style="10" customWidth="1"/>
    <col min="9" max="9" width="17.28515625" style="10" customWidth="1"/>
    <col min="10" max="10" width="15" style="10" customWidth="1"/>
    <col min="11" max="16384" width="12.42578125" style="10"/>
  </cols>
  <sheetData>
    <row r="1" spans="1:16">
      <c r="H1" s="702" t="s">
        <v>62</v>
      </c>
      <c r="I1" s="703"/>
    </row>
    <row r="2" spans="1:16" ht="15.75">
      <c r="A2" s="704" t="s">
        <v>63</v>
      </c>
      <c r="B2" s="704"/>
      <c r="C2" s="11" t="e">
        <f>'Cost Certification 3335'!K4:N4</f>
        <v>#VALUE!</v>
      </c>
      <c r="D2" s="705">
        <f>'Cost Certification 3335'!B4:H4</f>
        <v>0</v>
      </c>
      <c r="E2" s="705"/>
      <c r="F2" s="12"/>
      <c r="G2" s="12"/>
      <c r="H2" s="13" t="s">
        <v>64</v>
      </c>
      <c r="I2" s="14" t="e">
        <f>#REF!</f>
        <v>#REF!</v>
      </c>
      <c r="J2" s="12"/>
    </row>
    <row r="3" spans="1:16" ht="14.25">
      <c r="A3" s="706" t="s">
        <v>65</v>
      </c>
      <c r="B3" s="706"/>
      <c r="C3" s="15">
        <v>37643</v>
      </c>
      <c r="D3" s="16"/>
      <c r="E3" s="16"/>
      <c r="F3" s="16"/>
      <c r="G3" s="16"/>
      <c r="H3" s="13" t="s">
        <v>66</v>
      </c>
      <c r="I3" s="14" t="e">
        <f>#REF!</f>
        <v>#REF!</v>
      </c>
      <c r="J3" s="16"/>
      <c r="K3" s="16"/>
      <c r="L3" s="16"/>
      <c r="M3" s="16"/>
      <c r="N3" s="16"/>
      <c r="O3" s="16"/>
      <c r="P3" s="16"/>
    </row>
    <row r="4" spans="1:16" ht="15.75">
      <c r="A4" s="706" t="s">
        <v>67</v>
      </c>
      <c r="B4" s="706"/>
      <c r="C4" s="15">
        <v>40037</v>
      </c>
      <c r="D4" s="16"/>
      <c r="E4" s="17"/>
      <c r="F4" s="17"/>
      <c r="G4" s="17"/>
      <c r="H4" s="13" t="s">
        <v>68</v>
      </c>
      <c r="I4" s="18" t="e">
        <f>I3/((I2*10)*I10)</f>
        <v>#REF!</v>
      </c>
      <c r="J4" s="16"/>
      <c r="K4" s="16"/>
      <c r="L4" s="16"/>
      <c r="M4" s="16"/>
      <c r="N4" s="16"/>
      <c r="O4" s="16"/>
      <c r="P4" s="16"/>
    </row>
    <row r="5" spans="1:16" ht="14.25">
      <c r="A5" s="12"/>
      <c r="C5" s="16"/>
      <c r="D5" s="16"/>
      <c r="E5" s="16"/>
      <c r="F5" s="16"/>
      <c r="G5" s="16"/>
      <c r="H5" s="13"/>
      <c r="I5" s="19"/>
      <c r="J5" s="16"/>
      <c r="K5" s="16"/>
      <c r="L5" s="16"/>
      <c r="M5" s="16"/>
      <c r="N5" s="16"/>
      <c r="O5" s="16"/>
      <c r="P5" s="16"/>
    </row>
    <row r="6" spans="1:16" ht="14.25">
      <c r="A6" s="12"/>
      <c r="B6" s="16"/>
      <c r="C6" s="16"/>
      <c r="D6" s="16"/>
      <c r="E6" s="16"/>
      <c r="F6" s="16"/>
      <c r="G6" s="16"/>
      <c r="H6" s="20" t="s">
        <v>69</v>
      </c>
      <c r="I6" s="14" t="e">
        <f>#REF!</f>
        <v>#REF!</v>
      </c>
      <c r="J6" s="16"/>
      <c r="K6" s="16"/>
      <c r="L6" s="16"/>
      <c r="M6" s="16"/>
      <c r="N6" s="16"/>
      <c r="O6" s="16"/>
      <c r="P6" s="16"/>
    </row>
    <row r="7" spans="1:16" ht="14.25">
      <c r="A7" s="12"/>
      <c r="B7" s="21"/>
      <c r="C7" s="22"/>
      <c r="D7" s="22"/>
      <c r="E7" s="22"/>
      <c r="F7" s="23"/>
      <c r="G7" s="24"/>
      <c r="H7" s="20" t="s">
        <v>70</v>
      </c>
      <c r="I7" s="14" t="e">
        <f>#REF!</f>
        <v>#REF!</v>
      </c>
      <c r="J7" s="25"/>
      <c r="K7" s="16"/>
      <c r="L7" s="16"/>
      <c r="M7" s="16"/>
      <c r="N7" s="16"/>
      <c r="O7" s="16"/>
      <c r="P7" s="16"/>
    </row>
    <row r="8" spans="1:16" ht="15">
      <c r="A8" s="26" t="s">
        <v>71</v>
      </c>
      <c r="B8" s="700" t="s">
        <v>72</v>
      </c>
      <c r="C8" s="701"/>
      <c r="D8" s="659"/>
      <c r="E8" s="27">
        <f>'Cost Certification 3335'!J146</f>
        <v>0</v>
      </c>
      <c r="F8" s="28"/>
      <c r="G8" s="24"/>
      <c r="H8" s="13" t="s">
        <v>73</v>
      </c>
      <c r="I8" s="29" t="e">
        <f>I7/(I6*10)</f>
        <v>#REF!</v>
      </c>
      <c r="J8" s="16"/>
      <c r="K8" s="16"/>
      <c r="L8" s="16"/>
      <c r="M8" s="16"/>
      <c r="N8" s="16"/>
      <c r="O8" s="16"/>
      <c r="P8" s="16"/>
    </row>
    <row r="9" spans="1:16">
      <c r="A9" s="12"/>
      <c r="B9" s="24"/>
      <c r="C9" s="30"/>
      <c r="D9" s="30"/>
      <c r="E9" s="30"/>
      <c r="F9" s="28"/>
      <c r="G9" s="24"/>
      <c r="H9" s="31"/>
      <c r="I9" s="32"/>
      <c r="J9" s="16"/>
      <c r="K9" s="16"/>
      <c r="L9" s="16"/>
      <c r="M9" s="16"/>
      <c r="N9" s="16"/>
      <c r="O9" s="16"/>
      <c r="P9" s="16"/>
    </row>
    <row r="10" spans="1:16" ht="14.25">
      <c r="A10" s="12"/>
      <c r="B10" s="660" t="s">
        <v>139</v>
      </c>
      <c r="C10" s="661"/>
      <c r="D10" s="661"/>
      <c r="E10" s="661"/>
      <c r="F10" s="28"/>
      <c r="G10" s="24"/>
      <c r="H10" s="20" t="s">
        <v>74</v>
      </c>
      <c r="I10" s="33" t="e">
        <f>#REF!</f>
        <v>#REF!</v>
      </c>
      <c r="J10" s="16"/>
      <c r="K10" s="16"/>
      <c r="L10" s="16"/>
      <c r="M10" s="16"/>
      <c r="N10" s="16"/>
      <c r="O10" s="16"/>
      <c r="P10" s="16"/>
    </row>
    <row r="11" spans="1:16">
      <c r="A11" s="12"/>
      <c r="B11" s="24"/>
      <c r="C11" s="30"/>
      <c r="D11" s="30"/>
      <c r="E11" s="30"/>
      <c r="F11" s="28"/>
      <c r="G11" s="24"/>
      <c r="H11" s="31"/>
      <c r="I11" s="34"/>
      <c r="J11" s="16"/>
      <c r="K11" s="16"/>
      <c r="L11" s="16"/>
      <c r="M11" s="16"/>
      <c r="N11" s="16"/>
      <c r="O11" s="16"/>
      <c r="P11" s="16"/>
    </row>
    <row r="12" spans="1:16" ht="14.25">
      <c r="A12" s="12"/>
      <c r="B12" s="696" t="e">
        <f>#REF!</f>
        <v>#REF!</v>
      </c>
      <c r="C12" s="697"/>
      <c r="D12" s="697"/>
      <c r="E12" s="35" t="e">
        <f>#REF!</f>
        <v>#REF!</v>
      </c>
      <c r="F12" s="28"/>
      <c r="G12" s="24"/>
      <c r="H12" s="20" t="s">
        <v>75</v>
      </c>
      <c r="I12" s="14" t="e">
        <f>#REF!</f>
        <v>#REF!</v>
      </c>
      <c r="J12" s="16"/>
      <c r="K12" s="16"/>
      <c r="L12" s="16"/>
      <c r="M12" s="16"/>
      <c r="N12" s="16"/>
      <c r="O12" s="16"/>
      <c r="P12" s="16"/>
    </row>
    <row r="13" spans="1:16" ht="14.25">
      <c r="A13" s="12"/>
      <c r="B13" s="696" t="e">
        <f>#REF!</f>
        <v>#REF!</v>
      </c>
      <c r="C13" s="697"/>
      <c r="D13" s="697"/>
      <c r="E13" s="35" t="e">
        <f>#REF!</f>
        <v>#REF!</v>
      </c>
      <c r="F13" s="28"/>
      <c r="G13" s="24"/>
      <c r="H13" s="36" t="s">
        <v>76</v>
      </c>
      <c r="I13" s="37" t="e">
        <f>#REF!</f>
        <v>#REF!</v>
      </c>
      <c r="J13" s="16"/>
      <c r="K13" s="16"/>
      <c r="L13" s="16"/>
      <c r="M13" s="16"/>
      <c r="N13" s="16"/>
      <c r="O13" s="16"/>
      <c r="P13" s="16"/>
    </row>
    <row r="14" spans="1:16" ht="14.25">
      <c r="A14" s="12"/>
      <c r="B14" s="696" t="e">
        <f>#REF!</f>
        <v>#REF!</v>
      </c>
      <c r="C14" s="697"/>
      <c r="D14" s="697"/>
      <c r="E14" s="35" t="e">
        <f>#REF!</f>
        <v>#REF!</v>
      </c>
      <c r="F14" s="28"/>
      <c r="G14" s="24"/>
      <c r="H14" s="38"/>
      <c r="I14" s="39"/>
      <c r="J14" s="16"/>
      <c r="K14" s="16"/>
      <c r="L14" s="16"/>
      <c r="M14" s="16"/>
      <c r="N14" s="16"/>
      <c r="O14" s="16"/>
      <c r="P14" s="16"/>
    </row>
    <row r="15" spans="1:16" ht="14.25">
      <c r="A15" s="12"/>
      <c r="B15" s="696" t="e">
        <f>#REF!</f>
        <v>#REF!</v>
      </c>
      <c r="C15" s="697"/>
      <c r="D15" s="697"/>
      <c r="E15" s="35" t="e">
        <f>#REF!</f>
        <v>#REF!</v>
      </c>
      <c r="F15" s="28"/>
      <c r="G15" s="24"/>
      <c r="H15" s="38" t="s">
        <v>77</v>
      </c>
      <c r="I15" s="39" t="e">
        <f>I3+I7+I13+I12</f>
        <v>#REF!</v>
      </c>
      <c r="J15" s="16"/>
      <c r="K15" s="16"/>
      <c r="L15" s="16"/>
      <c r="M15" s="16"/>
      <c r="N15" s="16"/>
      <c r="O15" s="16"/>
      <c r="P15" s="16"/>
    </row>
    <row r="16" spans="1:16" ht="14.25">
      <c r="A16" s="12"/>
      <c r="B16" s="696" t="e">
        <f>#REF!</f>
        <v>#REF!</v>
      </c>
      <c r="C16" s="697"/>
      <c r="D16" s="697"/>
      <c r="E16" s="35" t="e">
        <f>#REF!</f>
        <v>#REF!</v>
      </c>
      <c r="F16" s="28"/>
      <c r="G16" s="24"/>
      <c r="H16" s="16"/>
      <c r="I16" s="16"/>
      <c r="J16" s="16"/>
      <c r="K16" s="16"/>
      <c r="L16" s="16"/>
      <c r="M16" s="16"/>
      <c r="N16" s="16"/>
      <c r="O16" s="16"/>
      <c r="P16" s="16"/>
    </row>
    <row r="17" spans="1:17" ht="14.25">
      <c r="A17" s="12"/>
      <c r="B17" s="696" t="e">
        <f>#REF!</f>
        <v>#REF!</v>
      </c>
      <c r="C17" s="697"/>
      <c r="D17" s="697"/>
      <c r="E17" s="35" t="e">
        <f>#REF!</f>
        <v>#REF!</v>
      </c>
      <c r="F17" s="28"/>
      <c r="G17" s="24"/>
      <c r="H17" s="16"/>
      <c r="I17" s="16"/>
      <c r="J17" s="16"/>
      <c r="K17" s="16"/>
      <c r="L17" s="16"/>
      <c r="M17" s="16"/>
      <c r="N17" s="16"/>
      <c r="O17" s="16"/>
      <c r="P17" s="16"/>
    </row>
    <row r="18" spans="1:17" ht="14.25">
      <c r="A18" s="12"/>
      <c r="B18" s="696" t="e">
        <f>#REF!</f>
        <v>#REF!</v>
      </c>
      <c r="C18" s="697"/>
      <c r="D18" s="697"/>
      <c r="E18" s="35" t="e">
        <f>#REF!</f>
        <v>#REF!</v>
      </c>
      <c r="F18" s="28"/>
      <c r="G18" s="24"/>
      <c r="H18" s="16"/>
      <c r="I18" s="16"/>
      <c r="J18" s="16"/>
      <c r="K18" s="16"/>
      <c r="L18" s="16"/>
      <c r="M18" s="16"/>
      <c r="N18" s="16"/>
      <c r="O18" s="16"/>
      <c r="P18" s="16"/>
    </row>
    <row r="19" spans="1:17" ht="14.25">
      <c r="A19" s="12"/>
      <c r="B19" s="696" t="e">
        <f>#REF!</f>
        <v>#REF!</v>
      </c>
      <c r="C19" s="697"/>
      <c r="D19" s="697"/>
      <c r="E19" s="35" t="e">
        <f>#REF!</f>
        <v>#REF!</v>
      </c>
      <c r="F19" s="28"/>
      <c r="G19" s="24"/>
      <c r="H19" s="16"/>
      <c r="I19" s="16"/>
      <c r="J19" s="16"/>
      <c r="K19" s="16"/>
      <c r="L19" s="16"/>
      <c r="M19" s="16"/>
      <c r="N19" s="16"/>
      <c r="O19" s="16"/>
      <c r="P19" s="16"/>
    </row>
    <row r="20" spans="1:17" ht="14.25">
      <c r="A20" s="12"/>
      <c r="B20" s="696" t="e">
        <f>#REF!</f>
        <v>#REF!</v>
      </c>
      <c r="C20" s="697"/>
      <c r="D20" s="697"/>
      <c r="E20" s="35" t="e">
        <f>#REF!</f>
        <v>#REF!</v>
      </c>
      <c r="F20" s="28"/>
      <c r="G20" s="24"/>
      <c r="H20" s="16"/>
      <c r="I20" s="16"/>
      <c r="J20" s="16"/>
      <c r="K20" s="16"/>
      <c r="L20" s="16"/>
      <c r="M20" s="16"/>
      <c r="N20" s="16"/>
      <c r="O20" s="16"/>
      <c r="P20" s="16"/>
    </row>
    <row r="21" spans="1:17" ht="14.25">
      <c r="A21" s="12"/>
      <c r="B21" s="696" t="e">
        <f>#REF!</f>
        <v>#REF!</v>
      </c>
      <c r="C21" s="697"/>
      <c r="D21" s="697"/>
      <c r="E21" s="35" t="e">
        <f>#REF!</f>
        <v>#REF!</v>
      </c>
      <c r="F21" s="28"/>
      <c r="G21" s="24"/>
      <c r="H21" s="16"/>
      <c r="I21" s="16"/>
      <c r="J21" s="16"/>
      <c r="K21" s="16"/>
      <c r="L21" s="16"/>
      <c r="M21" s="16"/>
      <c r="N21" s="16"/>
      <c r="O21" s="16"/>
      <c r="P21" s="16"/>
    </row>
    <row r="22" spans="1:17">
      <c r="A22" s="12"/>
      <c r="B22" s="698" t="s">
        <v>44</v>
      </c>
      <c r="C22" s="699"/>
      <c r="D22" s="699"/>
      <c r="E22" s="40" t="e">
        <f>#REF!</f>
        <v>#REF!</v>
      </c>
      <c r="F22" s="28"/>
      <c r="G22" s="24"/>
      <c r="H22" s="16"/>
      <c r="I22" s="16"/>
      <c r="J22" s="16"/>
      <c r="K22" s="16"/>
      <c r="L22" s="16"/>
      <c r="M22" s="16"/>
      <c r="N22" s="16"/>
      <c r="O22" s="16"/>
      <c r="P22" s="16"/>
    </row>
    <row r="23" spans="1:17" ht="15">
      <c r="A23" s="12"/>
      <c r="B23" s="700" t="s">
        <v>78</v>
      </c>
      <c r="C23" s="701"/>
      <c r="D23" s="659"/>
      <c r="E23" s="27" t="e">
        <f>SUM(E12:E22)</f>
        <v>#REF!</v>
      </c>
      <c r="F23" s="28"/>
      <c r="G23" s="24"/>
      <c r="H23" s="16"/>
      <c r="I23" s="16"/>
      <c r="J23" s="16"/>
      <c r="K23" s="16"/>
      <c r="L23" s="16"/>
      <c r="M23" s="16"/>
      <c r="N23" s="16"/>
      <c r="O23" s="16"/>
      <c r="P23" s="16"/>
    </row>
    <row r="24" spans="1:17">
      <c r="A24" s="12"/>
      <c r="B24" s="24"/>
      <c r="C24" s="30"/>
      <c r="D24" s="30"/>
      <c r="E24" s="30"/>
      <c r="F24" s="28"/>
      <c r="G24" s="24"/>
      <c r="H24" s="16"/>
      <c r="I24" s="16"/>
      <c r="J24" s="16"/>
      <c r="K24" s="16"/>
      <c r="L24" s="16"/>
      <c r="M24" s="16"/>
      <c r="N24" s="16"/>
      <c r="O24" s="16"/>
      <c r="P24" s="16"/>
    </row>
    <row r="25" spans="1:17" ht="15">
      <c r="A25" s="12"/>
      <c r="B25" s="690" t="s">
        <v>79</v>
      </c>
      <c r="C25" s="691"/>
      <c r="D25" s="692"/>
      <c r="E25" s="27" t="e">
        <f>E8-E23</f>
        <v>#REF!</v>
      </c>
      <c r="F25" s="28"/>
      <c r="G25" s="24"/>
      <c r="H25" s="16"/>
      <c r="I25" s="16"/>
      <c r="J25" s="16"/>
      <c r="K25" s="16"/>
      <c r="L25" s="16"/>
      <c r="M25" s="16"/>
      <c r="N25" s="16"/>
      <c r="O25" s="16"/>
      <c r="P25" s="16"/>
    </row>
    <row r="26" spans="1:17">
      <c r="A26" s="12"/>
      <c r="B26" s="41"/>
      <c r="C26" s="42"/>
      <c r="D26" s="42"/>
      <c r="E26" s="42"/>
      <c r="F26" s="43"/>
      <c r="G26" s="24"/>
      <c r="H26" s="16"/>
      <c r="I26" s="16"/>
      <c r="J26" s="16"/>
      <c r="K26" s="16"/>
      <c r="L26" s="16"/>
      <c r="M26" s="16"/>
      <c r="N26" s="16"/>
      <c r="O26" s="16"/>
      <c r="P26" s="16"/>
    </row>
    <row r="27" spans="1:17">
      <c r="A27" s="12"/>
      <c r="B27" s="16"/>
      <c r="C27" s="16"/>
      <c r="D27" s="16"/>
      <c r="E27" s="16"/>
      <c r="F27" s="16" t="s">
        <v>80</v>
      </c>
      <c r="G27" s="16"/>
      <c r="H27" s="16"/>
      <c r="I27" s="16"/>
      <c r="J27" s="16"/>
      <c r="K27" s="16"/>
      <c r="L27" s="16"/>
      <c r="M27" s="16"/>
      <c r="N27" s="16"/>
      <c r="O27" s="16"/>
      <c r="P27" s="16"/>
    </row>
    <row r="28" spans="1:17" ht="15">
      <c r="A28" s="12"/>
      <c r="B28" s="693" t="s">
        <v>81</v>
      </c>
      <c r="C28" s="694"/>
      <c r="D28" s="694"/>
      <c r="E28" s="695"/>
      <c r="F28" s="693" t="s">
        <v>82</v>
      </c>
      <c r="G28" s="694"/>
      <c r="H28" s="694"/>
      <c r="I28" s="695"/>
      <c r="J28" s="16"/>
      <c r="K28" s="16"/>
      <c r="L28" s="16"/>
      <c r="M28" s="16"/>
      <c r="N28" s="16"/>
      <c r="O28" s="16"/>
      <c r="P28" s="16"/>
      <c r="Q28" s="16"/>
    </row>
    <row r="29" spans="1:17">
      <c r="A29" s="12"/>
      <c r="B29" s="24"/>
      <c r="C29" s="30"/>
      <c r="D29" s="30"/>
      <c r="E29" s="28"/>
      <c r="F29" s="30"/>
      <c r="G29" s="30"/>
      <c r="H29" s="30"/>
      <c r="I29" s="28"/>
      <c r="J29" s="16"/>
      <c r="K29" s="16"/>
      <c r="L29" s="16"/>
      <c r="M29" s="16"/>
      <c r="N29" s="16"/>
      <c r="O29" s="16"/>
      <c r="P29" s="16"/>
      <c r="Q29" s="16"/>
    </row>
    <row r="30" spans="1:17">
      <c r="A30" s="12"/>
      <c r="B30" s="24"/>
      <c r="C30" s="30"/>
      <c r="D30" s="30"/>
      <c r="E30" s="28"/>
      <c r="F30" s="30"/>
      <c r="G30" s="30"/>
      <c r="H30" s="30"/>
      <c r="I30" s="28"/>
      <c r="J30" s="16"/>
      <c r="K30" s="16"/>
      <c r="L30" s="16"/>
      <c r="M30" s="16"/>
      <c r="N30" s="16"/>
      <c r="O30" s="16"/>
      <c r="P30" s="16"/>
      <c r="Q30" s="16"/>
    </row>
    <row r="31" spans="1:17" ht="14.25">
      <c r="A31" s="26" t="s">
        <v>83</v>
      </c>
      <c r="B31" s="660" t="s">
        <v>84</v>
      </c>
      <c r="C31" s="661"/>
      <c r="D31" s="30"/>
      <c r="E31" s="28"/>
      <c r="F31" s="660" t="s">
        <v>84</v>
      </c>
      <c r="G31" s="661"/>
      <c r="H31" s="30"/>
      <c r="I31" s="28"/>
      <c r="J31" s="16"/>
      <c r="K31" s="16"/>
      <c r="L31" s="16"/>
      <c r="M31" s="16"/>
      <c r="N31" s="16"/>
      <c r="O31" s="16"/>
      <c r="P31" s="16"/>
      <c r="Q31" s="16"/>
    </row>
    <row r="32" spans="1:17" ht="14.25">
      <c r="A32" s="12"/>
      <c r="B32" s="660" t="s">
        <v>85</v>
      </c>
      <c r="C32" s="661"/>
      <c r="D32" s="44" t="e">
        <f>#REF!</f>
        <v>#REF!</v>
      </c>
      <c r="E32" s="19" t="e">
        <f>ROUND(D32*I10,0)</f>
        <v>#REF!</v>
      </c>
      <c r="F32" s="660" t="s">
        <v>85</v>
      </c>
      <c r="G32" s="661"/>
      <c r="H32" s="44" t="e">
        <f>#REF!</f>
        <v>#REF!</v>
      </c>
      <c r="I32" s="45"/>
      <c r="J32" s="16"/>
      <c r="K32" s="16"/>
      <c r="L32" s="16"/>
      <c r="M32" s="16"/>
      <c r="N32" s="16"/>
      <c r="O32" s="16"/>
      <c r="P32" s="16"/>
      <c r="Q32" s="16"/>
    </row>
    <row r="33" spans="1:18">
      <c r="A33" s="12"/>
      <c r="B33" s="24"/>
      <c r="C33" s="30"/>
      <c r="D33" s="30"/>
      <c r="E33" s="28" t="s">
        <v>86</v>
      </c>
      <c r="F33" s="30"/>
      <c r="G33" s="30"/>
      <c r="H33" s="30" t="s">
        <v>87</v>
      </c>
      <c r="I33" s="28"/>
      <c r="J33" s="16"/>
      <c r="K33" s="16"/>
      <c r="L33" s="16"/>
      <c r="M33" s="16"/>
      <c r="N33" s="16"/>
      <c r="O33" s="16"/>
      <c r="P33" s="16"/>
      <c r="Q33" s="16"/>
    </row>
    <row r="34" spans="1:18" ht="14.25">
      <c r="A34" s="12"/>
      <c r="B34" s="660" t="s">
        <v>88</v>
      </c>
      <c r="C34" s="661"/>
      <c r="D34" s="44" t="e">
        <f>D32*10</f>
        <v>#REF!</v>
      </c>
      <c r="E34" s="45"/>
      <c r="F34" s="660" t="s">
        <v>88</v>
      </c>
      <c r="G34" s="661"/>
      <c r="H34" s="44" t="e">
        <f>H32*10</f>
        <v>#REF!</v>
      </c>
      <c r="I34" s="45"/>
      <c r="J34" s="16"/>
      <c r="K34" s="16"/>
      <c r="L34" s="16"/>
      <c r="M34" s="16"/>
      <c r="N34" s="16"/>
      <c r="O34" s="16"/>
      <c r="P34" s="16"/>
      <c r="Q34" s="16"/>
    </row>
    <row r="35" spans="1:18" ht="14.25">
      <c r="A35" s="12"/>
      <c r="B35" s="660" t="s">
        <v>89</v>
      </c>
      <c r="C35" s="661"/>
      <c r="D35" s="30"/>
      <c r="E35" s="28"/>
      <c r="F35" s="660" t="s">
        <v>89</v>
      </c>
      <c r="G35" s="661"/>
      <c r="H35" s="30"/>
      <c r="I35" s="28"/>
      <c r="J35" s="16"/>
      <c r="K35" s="16"/>
      <c r="L35" s="16"/>
      <c r="M35" s="16"/>
      <c r="N35" s="16"/>
      <c r="O35" s="16"/>
      <c r="P35" s="16"/>
      <c r="Q35" s="16"/>
    </row>
    <row r="36" spans="1:18">
      <c r="A36" s="12"/>
      <c r="B36" s="686" t="s">
        <v>90</v>
      </c>
      <c r="C36" s="687"/>
      <c r="D36" s="46" t="e">
        <f>D32-E32</f>
        <v>#REF!</v>
      </c>
      <c r="E36" s="28"/>
      <c r="F36" s="30"/>
      <c r="G36" s="30"/>
      <c r="H36" s="30"/>
      <c r="I36" s="28"/>
      <c r="J36" s="16"/>
      <c r="K36" s="16"/>
      <c r="L36" s="16"/>
      <c r="M36" s="16"/>
      <c r="N36" s="16"/>
      <c r="O36" s="16"/>
      <c r="P36" s="16"/>
      <c r="Q36" s="16"/>
    </row>
    <row r="37" spans="1:18" ht="14.25">
      <c r="A37" s="12"/>
      <c r="B37" s="688" t="s">
        <v>91</v>
      </c>
      <c r="C37" s="689"/>
      <c r="D37" s="30"/>
      <c r="E37" s="28"/>
      <c r="F37" s="688" t="s">
        <v>91</v>
      </c>
      <c r="G37" s="689"/>
      <c r="H37" s="12"/>
      <c r="I37" s="28"/>
      <c r="J37" s="16"/>
      <c r="K37" s="16"/>
      <c r="L37" s="16"/>
      <c r="M37" s="16"/>
      <c r="N37" s="16"/>
      <c r="O37" s="16"/>
      <c r="P37" s="16"/>
      <c r="Q37" s="16"/>
    </row>
    <row r="38" spans="1:18" ht="14.25">
      <c r="A38" s="12"/>
      <c r="B38" s="660" t="s">
        <v>92</v>
      </c>
      <c r="C38" s="661"/>
      <c r="D38" s="30"/>
      <c r="E38" s="28"/>
      <c r="F38" s="660" t="s">
        <v>92</v>
      </c>
      <c r="G38" s="661"/>
      <c r="H38" s="12"/>
      <c r="I38" s="28"/>
      <c r="J38" s="16"/>
      <c r="K38" s="16"/>
      <c r="L38" s="16"/>
      <c r="M38" s="16"/>
      <c r="N38" s="16"/>
      <c r="O38" s="16"/>
      <c r="P38" s="16"/>
      <c r="Q38" s="16"/>
    </row>
    <row r="39" spans="1:18" ht="14.25">
      <c r="A39" s="12"/>
      <c r="B39" s="660" t="s">
        <v>93</v>
      </c>
      <c r="C39" s="661"/>
      <c r="D39" s="30"/>
      <c r="E39" s="28"/>
      <c r="F39" s="660" t="s">
        <v>93</v>
      </c>
      <c r="G39" s="661"/>
      <c r="H39" s="12"/>
      <c r="I39" s="28"/>
      <c r="J39" s="16"/>
      <c r="K39" s="16"/>
      <c r="L39" s="16"/>
      <c r="M39" s="16"/>
      <c r="N39" s="16"/>
      <c r="O39" s="16"/>
      <c r="P39" s="16"/>
      <c r="Q39" s="16"/>
    </row>
    <row r="40" spans="1:18" ht="14.25">
      <c r="A40" s="12"/>
      <c r="B40" s="671" t="e">
        <f>I4</f>
        <v>#REF!</v>
      </c>
      <c r="C40" s="672"/>
      <c r="D40" s="44" t="e">
        <f>D34*B40*I10</f>
        <v>#REF!</v>
      </c>
      <c r="E40" s="45"/>
      <c r="F40" s="673" t="e">
        <f>I8</f>
        <v>#REF!</v>
      </c>
      <c r="G40" s="674"/>
      <c r="H40" s="44" t="e">
        <f>H34*F40</f>
        <v>#REF!</v>
      </c>
      <c r="I40" s="45"/>
      <c r="J40" s="47"/>
      <c r="K40" s="16"/>
      <c r="L40" s="16"/>
      <c r="M40" s="16"/>
      <c r="N40" s="16"/>
      <c r="O40" s="16"/>
      <c r="P40" s="16"/>
      <c r="Q40" s="16"/>
    </row>
    <row r="41" spans="1:18">
      <c r="A41" s="12"/>
      <c r="B41" s="48"/>
      <c r="C41" s="30"/>
      <c r="D41" s="46"/>
      <c r="E41" s="45"/>
      <c r="F41" s="49"/>
      <c r="G41" s="30"/>
      <c r="H41" s="46"/>
      <c r="I41" s="45"/>
      <c r="J41" s="47"/>
      <c r="K41" s="16"/>
      <c r="L41" s="16"/>
      <c r="M41" s="16"/>
      <c r="N41" s="16"/>
      <c r="O41" s="16"/>
      <c r="P41" s="16"/>
      <c r="Q41" s="16"/>
    </row>
    <row r="42" spans="1:18" ht="14.25">
      <c r="A42" s="12"/>
      <c r="B42" s="669" t="s">
        <v>94</v>
      </c>
      <c r="C42" s="670"/>
      <c r="D42" s="50" t="e">
        <f>D40/(D40+H40)</f>
        <v>#REF!</v>
      </c>
      <c r="E42" s="51"/>
      <c r="F42" s="669" t="s">
        <v>94</v>
      </c>
      <c r="G42" s="670"/>
      <c r="H42" s="50" t="e">
        <f>H40/(D40+H40)</f>
        <v>#REF!</v>
      </c>
      <c r="I42" s="51"/>
      <c r="J42" s="47"/>
      <c r="K42" s="16"/>
      <c r="L42" s="16"/>
      <c r="M42" s="16"/>
      <c r="N42" s="16"/>
      <c r="O42" s="16"/>
      <c r="P42" s="16"/>
      <c r="Q42" s="16"/>
    </row>
    <row r="43" spans="1:18">
      <c r="A43" s="12"/>
      <c r="B43" s="48"/>
      <c r="C43" s="30"/>
      <c r="D43" s="46"/>
      <c r="E43" s="49"/>
      <c r="F43" s="49"/>
      <c r="G43" s="30"/>
      <c r="H43" s="46"/>
      <c r="I43" s="45"/>
      <c r="J43" s="47"/>
      <c r="K43" s="16"/>
      <c r="L43" s="16"/>
      <c r="M43" s="16"/>
      <c r="N43" s="16"/>
      <c r="O43" s="16"/>
      <c r="P43" s="16"/>
      <c r="Q43" s="16"/>
    </row>
    <row r="44" spans="1:18" ht="15">
      <c r="A44" s="12"/>
      <c r="B44" s="48"/>
      <c r="C44" s="52" t="s">
        <v>95</v>
      </c>
      <c r="D44" s="52"/>
      <c r="E44" s="52"/>
      <c r="F44" s="53"/>
      <c r="G44" s="27" t="e">
        <f>D40+H40</f>
        <v>#REF!</v>
      </c>
      <c r="H44" s="46"/>
      <c r="I44" s="45"/>
      <c r="J44" s="47"/>
      <c r="K44" s="16"/>
      <c r="L44" s="16"/>
      <c r="M44" s="16"/>
      <c r="N44" s="16"/>
      <c r="O44" s="16"/>
      <c r="P44" s="16"/>
      <c r="Q44" s="16"/>
    </row>
    <row r="45" spans="1:18">
      <c r="A45" s="12"/>
      <c r="B45" s="54" t="s">
        <v>86</v>
      </c>
      <c r="C45" s="42"/>
      <c r="D45" s="42"/>
      <c r="E45" s="55"/>
      <c r="F45" s="55"/>
      <c r="G45" s="42" t="s">
        <v>86</v>
      </c>
      <c r="H45" s="42"/>
      <c r="I45" s="51"/>
      <c r="J45" s="47"/>
      <c r="K45" s="16"/>
      <c r="L45" s="16"/>
      <c r="M45" s="16"/>
      <c r="N45" s="16"/>
      <c r="O45" s="16"/>
      <c r="P45" s="16"/>
      <c r="Q45" s="16"/>
    </row>
    <row r="46" spans="1:18">
      <c r="A46" s="12"/>
      <c r="B46" s="56"/>
      <c r="C46" s="30"/>
      <c r="D46" s="30"/>
      <c r="E46" s="46"/>
      <c r="F46" s="46"/>
      <c r="G46" s="30"/>
      <c r="H46" s="30"/>
      <c r="I46" s="49"/>
      <c r="J46" s="47"/>
      <c r="K46" s="16"/>
      <c r="L46" s="16"/>
      <c r="M46" s="16"/>
      <c r="N46" s="16"/>
      <c r="O46" s="16"/>
      <c r="P46" s="16"/>
      <c r="Q46" s="16"/>
    </row>
    <row r="47" spans="1:18">
      <c r="A47" s="12"/>
      <c r="B47" s="56"/>
      <c r="C47" s="30"/>
      <c r="D47" s="30"/>
      <c r="E47" s="46"/>
      <c r="F47" s="46"/>
      <c r="G47" s="30"/>
      <c r="H47" s="57" t="s">
        <v>96</v>
      </c>
      <c r="I47" s="16"/>
      <c r="J47" s="47"/>
      <c r="K47" s="16"/>
      <c r="L47" s="16"/>
      <c r="M47" s="16"/>
      <c r="N47" s="16"/>
      <c r="O47" s="16"/>
      <c r="P47" s="16"/>
      <c r="Q47" s="16"/>
    </row>
    <row r="48" spans="1:18" ht="15.75">
      <c r="A48" s="12"/>
      <c r="B48" s="658" t="s">
        <v>97</v>
      </c>
      <c r="C48" s="658"/>
      <c r="D48" s="659"/>
      <c r="E48" s="58" t="e">
        <f>E25</f>
        <v>#REF!</v>
      </c>
      <c r="F48" s="46"/>
      <c r="G48" s="46"/>
      <c r="H48" s="16" t="s">
        <v>98</v>
      </c>
      <c r="I48" s="16"/>
      <c r="J48" s="56"/>
      <c r="K48" s="47"/>
      <c r="L48" s="16"/>
      <c r="M48" s="16"/>
      <c r="N48" s="16"/>
      <c r="O48" s="16"/>
      <c r="P48" s="16"/>
      <c r="Q48" s="16"/>
      <c r="R48" s="16"/>
    </row>
    <row r="49" spans="1:18" ht="15">
      <c r="A49" s="12"/>
      <c r="B49" s="662" t="s">
        <v>99</v>
      </c>
      <c r="C49" s="662"/>
      <c r="D49" s="662"/>
      <c r="E49" s="30"/>
      <c r="F49" s="46"/>
      <c r="G49" s="46"/>
      <c r="H49" s="16" t="s">
        <v>100</v>
      </c>
      <c r="I49" s="16"/>
      <c r="J49" s="56"/>
      <c r="K49" s="47"/>
      <c r="L49" s="16"/>
      <c r="M49" s="16"/>
      <c r="N49" s="16"/>
      <c r="O49" s="16"/>
      <c r="P49" s="16"/>
      <c r="Q49" s="16"/>
      <c r="R49" s="16"/>
    </row>
    <row r="50" spans="1:18" ht="15.75">
      <c r="A50" s="12"/>
      <c r="B50" s="664" t="s">
        <v>95</v>
      </c>
      <c r="C50" s="664"/>
      <c r="D50" s="665"/>
      <c r="E50" s="58" t="e">
        <f>D40+H40</f>
        <v>#REF!</v>
      </c>
      <c r="F50" s="49"/>
      <c r="G50" s="49"/>
      <c r="H50" s="16" t="s">
        <v>101</v>
      </c>
      <c r="I50" s="16"/>
      <c r="J50" s="56"/>
      <c r="K50" s="47"/>
      <c r="L50" s="16"/>
      <c r="M50" s="16"/>
      <c r="N50" s="16"/>
      <c r="O50" s="16"/>
      <c r="P50" s="16"/>
      <c r="Q50" s="16"/>
      <c r="R50" s="16"/>
    </row>
    <row r="51" spans="1:18" ht="15.75">
      <c r="A51" s="26" t="s">
        <v>102</v>
      </c>
      <c r="B51" s="666" t="s">
        <v>140</v>
      </c>
      <c r="C51" s="666"/>
      <c r="D51" s="667"/>
      <c r="E51" s="58" t="e">
        <f>#REF!</f>
        <v>#REF!</v>
      </c>
      <c r="F51" s="49"/>
      <c r="G51" s="49"/>
      <c r="H51" s="16"/>
      <c r="I51" s="16"/>
      <c r="J51" s="56"/>
      <c r="K51" s="47"/>
      <c r="L51" s="16"/>
      <c r="M51" s="16"/>
      <c r="N51" s="16"/>
      <c r="O51" s="16"/>
      <c r="P51" s="16"/>
      <c r="Q51" s="16"/>
      <c r="R51" s="16"/>
    </row>
    <row r="52" spans="1:18" ht="15.75">
      <c r="A52" s="12"/>
      <c r="B52" s="666" t="s">
        <v>141</v>
      </c>
      <c r="C52" s="666"/>
      <c r="D52" s="667"/>
      <c r="E52" s="59" t="e">
        <f>#REF!</f>
        <v>#REF!</v>
      </c>
      <c r="F52" s="60"/>
      <c r="G52" s="30"/>
      <c r="H52" s="30"/>
      <c r="I52" s="30"/>
      <c r="J52" s="30"/>
      <c r="K52" s="16"/>
      <c r="L52" s="16"/>
      <c r="M52" s="16"/>
      <c r="N52" s="16"/>
      <c r="O52" s="16"/>
      <c r="P52" s="16"/>
      <c r="Q52" s="16"/>
      <c r="R52" s="16"/>
    </row>
    <row r="53" spans="1:18" ht="15.75">
      <c r="A53" s="12"/>
      <c r="C53" s="668" t="s">
        <v>142</v>
      </c>
      <c r="D53" s="668"/>
      <c r="E53" s="59" t="e">
        <f>SUM(E51:E52)</f>
        <v>#REF!</v>
      </c>
      <c r="F53" s="16"/>
      <c r="G53" s="16"/>
      <c r="H53" s="16"/>
      <c r="I53" s="16"/>
      <c r="J53" s="16"/>
      <c r="K53" s="16"/>
      <c r="L53" s="16"/>
      <c r="M53" s="16"/>
      <c r="N53" s="16"/>
      <c r="O53" s="16"/>
      <c r="P53" s="16"/>
      <c r="Q53" s="16"/>
    </row>
    <row r="54" spans="1:18" ht="15">
      <c r="A54" s="12"/>
      <c r="B54" s="658"/>
      <c r="C54" s="658"/>
      <c r="D54" s="658"/>
      <c r="E54" s="16"/>
      <c r="F54" s="12"/>
      <c r="G54" s="663" t="s">
        <v>103</v>
      </c>
      <c r="H54" s="663"/>
      <c r="I54" s="663"/>
      <c r="J54" s="16"/>
      <c r="K54" s="16"/>
      <c r="L54" s="16"/>
      <c r="M54" s="16"/>
      <c r="N54" s="16"/>
      <c r="O54" s="16"/>
      <c r="P54" s="16"/>
      <c r="Q54" s="16"/>
    </row>
    <row r="55" spans="1:18" ht="15.75">
      <c r="A55" s="12"/>
      <c r="B55" s="658" t="s">
        <v>104</v>
      </c>
      <c r="C55" s="658"/>
      <c r="D55" s="659"/>
      <c r="E55" s="58" t="e">
        <f>(E50+E53)-E48</f>
        <v>#REF!</v>
      </c>
      <c r="F55" s="16"/>
      <c r="G55" s="61"/>
      <c r="H55" s="61"/>
      <c r="I55" s="61"/>
      <c r="L55" s="16"/>
      <c r="M55" s="16"/>
      <c r="N55" s="16"/>
      <c r="O55" s="16"/>
      <c r="P55" s="16"/>
      <c r="Q55" s="16"/>
    </row>
    <row r="56" spans="1:18" ht="14.25">
      <c r="A56" s="12"/>
      <c r="B56" s="16"/>
      <c r="C56" s="16"/>
      <c r="D56" s="16"/>
      <c r="E56" s="16"/>
      <c r="F56" s="47"/>
      <c r="G56" s="62"/>
      <c r="H56" s="63" t="s">
        <v>81</v>
      </c>
      <c r="I56" s="64"/>
      <c r="L56" s="16"/>
      <c r="M56" s="16"/>
      <c r="N56" s="16"/>
      <c r="O56" s="16"/>
      <c r="P56" s="16"/>
      <c r="Q56" s="16"/>
    </row>
    <row r="57" spans="1:18" ht="14.25">
      <c r="A57" s="12"/>
      <c r="B57" s="16"/>
      <c r="C57" s="16"/>
      <c r="D57" s="16"/>
      <c r="E57" s="16"/>
      <c r="F57" s="16"/>
      <c r="G57" s="65" t="s">
        <v>105</v>
      </c>
      <c r="H57" s="66" t="s">
        <v>106</v>
      </c>
      <c r="I57" s="18"/>
      <c r="L57" s="16"/>
      <c r="M57" s="16"/>
      <c r="N57" s="16"/>
      <c r="O57" s="16"/>
      <c r="P57" s="16"/>
      <c r="Q57" s="16"/>
    </row>
    <row r="58" spans="1:18" ht="15">
      <c r="A58" s="12"/>
      <c r="F58" s="16"/>
      <c r="G58" s="24"/>
      <c r="H58" s="67" t="e">
        <f>D32-(E55*D42/10/B40)</f>
        <v>#REF!</v>
      </c>
      <c r="I58" s="18"/>
      <c r="L58" s="16"/>
      <c r="M58" s="16"/>
      <c r="N58" s="16"/>
      <c r="O58" s="16"/>
      <c r="P58" s="16"/>
      <c r="Q58" s="16"/>
    </row>
    <row r="59" spans="1:18">
      <c r="A59" s="12"/>
      <c r="F59" s="12"/>
      <c r="G59" s="68"/>
      <c r="H59" s="69"/>
      <c r="I59" s="70"/>
      <c r="J59" s="16"/>
      <c r="K59" s="16"/>
      <c r="L59" s="16"/>
      <c r="M59" s="16"/>
      <c r="N59" s="16"/>
      <c r="O59" s="16"/>
      <c r="P59" s="16"/>
      <c r="Q59" s="16"/>
    </row>
    <row r="60" spans="1:18" ht="14.25">
      <c r="A60" s="12"/>
      <c r="B60" s="16"/>
      <c r="C60" s="16"/>
      <c r="D60" s="16"/>
      <c r="E60" s="16"/>
      <c r="F60" s="16"/>
      <c r="G60" s="65"/>
      <c r="H60" s="66" t="s">
        <v>82</v>
      </c>
      <c r="I60" s="18"/>
      <c r="J60" s="16"/>
      <c r="K60" s="16"/>
      <c r="L60" s="16"/>
      <c r="M60" s="16"/>
      <c r="N60" s="16"/>
      <c r="O60" s="16"/>
      <c r="P60" s="16"/>
      <c r="Q60" s="16"/>
    </row>
    <row r="61" spans="1:18" ht="14.25">
      <c r="A61" s="12"/>
      <c r="B61" s="16"/>
      <c r="C61" s="16"/>
      <c r="D61" s="16"/>
      <c r="E61" s="16"/>
      <c r="F61" s="16"/>
      <c r="G61" s="65" t="s">
        <v>107</v>
      </c>
      <c r="H61" s="66" t="s">
        <v>106</v>
      </c>
      <c r="I61" s="18"/>
      <c r="J61" s="16"/>
      <c r="K61" s="16"/>
      <c r="L61" s="16"/>
      <c r="M61" s="16"/>
      <c r="N61" s="16"/>
      <c r="O61" s="16"/>
      <c r="P61" s="16"/>
      <c r="Q61" s="16"/>
    </row>
    <row r="62" spans="1:18" ht="15">
      <c r="A62" s="12"/>
      <c r="B62" s="16"/>
      <c r="C62" s="16"/>
      <c r="D62" s="16"/>
      <c r="E62" s="16"/>
      <c r="F62" s="16"/>
      <c r="G62" s="24"/>
      <c r="H62" s="67" t="e">
        <f>H58</f>
        <v>#REF!</v>
      </c>
      <c r="I62" s="28"/>
      <c r="J62" s="16"/>
      <c r="K62" s="16"/>
      <c r="L62" s="16"/>
      <c r="M62" s="16"/>
      <c r="N62" s="16"/>
      <c r="O62" s="16"/>
      <c r="P62" s="16"/>
      <c r="Q62" s="16"/>
    </row>
    <row r="63" spans="1:18" ht="15">
      <c r="A63" s="12"/>
      <c r="B63" s="16"/>
      <c r="C63" s="16"/>
      <c r="D63" s="16"/>
      <c r="E63" s="16"/>
      <c r="F63" s="16"/>
      <c r="G63" s="41"/>
      <c r="H63" s="71"/>
      <c r="I63" s="43"/>
      <c r="J63" s="16"/>
      <c r="K63" s="16"/>
      <c r="L63" s="16"/>
      <c r="M63" s="16"/>
      <c r="N63" s="16"/>
      <c r="O63" s="16"/>
      <c r="P63" s="16"/>
      <c r="Q63" s="16"/>
    </row>
    <row r="64" spans="1:18">
      <c r="A64" s="12"/>
      <c r="B64" s="16"/>
      <c r="C64" s="16"/>
      <c r="D64" s="16"/>
      <c r="E64" s="16"/>
      <c r="H64" s="47"/>
      <c r="I64" s="16"/>
      <c r="J64" s="16"/>
      <c r="K64" s="16"/>
      <c r="L64" s="16"/>
      <c r="M64" s="16"/>
      <c r="N64" s="16"/>
      <c r="O64" s="16"/>
      <c r="P64" s="16"/>
      <c r="Q64" s="16"/>
    </row>
    <row r="65" spans="1:17" ht="18.75">
      <c r="A65" s="12"/>
      <c r="B65" s="16"/>
      <c r="E65" s="16"/>
      <c r="H65" s="72" t="s">
        <v>108</v>
      </c>
      <c r="I65" s="16"/>
      <c r="J65" s="16"/>
      <c r="K65" s="16"/>
      <c r="L65" s="16"/>
      <c r="M65" s="16"/>
      <c r="N65" s="16"/>
      <c r="O65" s="16"/>
      <c r="P65" s="16"/>
      <c r="Q65" s="16"/>
    </row>
    <row r="66" spans="1:17" ht="14.25">
      <c r="A66" s="12"/>
      <c r="B66" s="684" t="s">
        <v>109</v>
      </c>
      <c r="C66" s="685"/>
      <c r="D66" s="73" t="e">
        <f>(H58*10)*B40</f>
        <v>#REF!</v>
      </c>
      <c r="E66" s="23"/>
      <c r="H66" s="47"/>
      <c r="I66" s="16"/>
      <c r="J66" s="16"/>
      <c r="K66" s="16"/>
      <c r="L66" s="16"/>
      <c r="M66" s="16"/>
      <c r="N66" s="16"/>
      <c r="O66" s="16"/>
      <c r="P66" s="16"/>
      <c r="Q66" s="16"/>
    </row>
    <row r="67" spans="1:17" ht="14.25">
      <c r="A67" s="12"/>
      <c r="B67" s="660" t="s">
        <v>110</v>
      </c>
      <c r="C67" s="661"/>
      <c r="D67" s="74" t="e">
        <f>(H62*10)*F40</f>
        <v>#REF!</v>
      </c>
      <c r="E67" s="28"/>
      <c r="G67" s="75"/>
      <c r="H67" s="76" t="s">
        <v>111</v>
      </c>
      <c r="I67" s="23"/>
      <c r="J67" s="16"/>
      <c r="K67" s="16"/>
      <c r="L67" s="16"/>
      <c r="M67" s="16"/>
      <c r="N67" s="16"/>
      <c r="O67" s="16"/>
      <c r="P67" s="16"/>
      <c r="Q67" s="16"/>
    </row>
    <row r="68" spans="1:17" ht="14.25">
      <c r="A68" s="12"/>
      <c r="B68" s="24"/>
      <c r="C68" s="77"/>
      <c r="D68" s="73" t="e">
        <f>SUM(D66:D67)</f>
        <v>#REF!</v>
      </c>
      <c r="E68" s="28"/>
      <c r="F68" s="16"/>
      <c r="G68" s="65" t="s">
        <v>112</v>
      </c>
      <c r="H68" s="44" t="s">
        <v>113</v>
      </c>
      <c r="I68" s="28"/>
      <c r="J68" s="16"/>
      <c r="K68" s="16"/>
      <c r="L68" s="16"/>
      <c r="M68" s="16"/>
      <c r="N68" s="16"/>
      <c r="O68" s="16"/>
      <c r="P68" s="16"/>
      <c r="Q68" s="16"/>
    </row>
    <row r="69" spans="1:17" ht="15">
      <c r="A69" s="12"/>
      <c r="B69" s="24"/>
      <c r="C69" s="30"/>
      <c r="D69" s="30"/>
      <c r="E69" s="28"/>
      <c r="F69" s="16"/>
      <c r="G69" s="24"/>
      <c r="H69" s="67" t="e">
        <f>D32</f>
        <v>#REF!</v>
      </c>
      <c r="I69" s="28"/>
      <c r="J69" s="16"/>
      <c r="K69" s="16"/>
      <c r="L69" s="16"/>
      <c r="M69" s="16"/>
      <c r="N69" s="16"/>
      <c r="O69" s="16"/>
      <c r="P69" s="16"/>
      <c r="Q69" s="16"/>
    </row>
    <row r="70" spans="1:17">
      <c r="A70" s="12"/>
      <c r="B70" s="24"/>
      <c r="C70" s="30"/>
      <c r="D70" s="30"/>
      <c r="E70" s="28"/>
      <c r="F70" s="16"/>
      <c r="G70" s="78"/>
      <c r="H70" s="79"/>
      <c r="I70" s="70"/>
      <c r="J70" s="61"/>
      <c r="K70" s="16"/>
      <c r="L70" s="16"/>
      <c r="M70" s="16"/>
      <c r="N70" s="16"/>
      <c r="O70" s="16"/>
      <c r="P70" s="16"/>
      <c r="Q70" s="16"/>
    </row>
    <row r="71" spans="1:17" ht="14.25">
      <c r="A71" s="12"/>
      <c r="B71" s="660" t="s">
        <v>114</v>
      </c>
      <c r="C71" s="661"/>
      <c r="D71" s="74" t="e">
        <f>(H69*10)*B40</f>
        <v>#REF!</v>
      </c>
      <c r="E71" s="28"/>
      <c r="F71" s="16"/>
      <c r="G71" s="65"/>
      <c r="H71" s="44" t="s">
        <v>115</v>
      </c>
      <c r="I71" s="28"/>
      <c r="O71" s="16"/>
      <c r="P71" s="16"/>
      <c r="Q71" s="16"/>
    </row>
    <row r="72" spans="1:17" ht="14.25">
      <c r="A72" s="12"/>
      <c r="B72" s="660" t="s">
        <v>110</v>
      </c>
      <c r="C72" s="661"/>
      <c r="D72" s="74" t="e">
        <f>(H73*10)*F40</f>
        <v>#REF!</v>
      </c>
      <c r="E72" s="28"/>
      <c r="F72" s="16"/>
      <c r="G72" s="65" t="s">
        <v>116</v>
      </c>
      <c r="H72" s="80" t="s">
        <v>117</v>
      </c>
      <c r="I72" s="28"/>
      <c r="P72" s="16"/>
      <c r="Q72" s="16"/>
    </row>
    <row r="73" spans="1:17" ht="15">
      <c r="A73" s="12"/>
      <c r="B73" s="41"/>
      <c r="C73" s="42"/>
      <c r="D73" s="81" t="e">
        <f>SUM(D71:D72)</f>
        <v>#REF!</v>
      </c>
      <c r="E73" s="43"/>
      <c r="F73" s="16"/>
      <c r="G73" s="82"/>
      <c r="H73" s="67" t="e">
        <f>(E48-D40)/F40/10</f>
        <v>#REF!</v>
      </c>
      <c r="I73" s="32"/>
      <c r="O73" s="16"/>
      <c r="P73" s="16"/>
    </row>
    <row r="74" spans="1:17" ht="15">
      <c r="A74" s="12"/>
      <c r="B74" s="16"/>
      <c r="C74" s="16"/>
      <c r="D74" s="16"/>
      <c r="E74" s="16"/>
      <c r="F74" s="16"/>
      <c r="G74" s="83"/>
      <c r="H74" s="71"/>
      <c r="I74" s="84"/>
      <c r="O74" s="16"/>
      <c r="P74" s="16"/>
    </row>
    <row r="75" spans="1:17">
      <c r="A75" s="16" t="s">
        <v>118</v>
      </c>
      <c r="B75" s="16"/>
      <c r="C75" s="16"/>
      <c r="D75" s="16"/>
      <c r="E75" s="16"/>
      <c r="F75" s="16"/>
      <c r="G75" s="47"/>
      <c r="H75" s="16"/>
      <c r="O75" s="16"/>
      <c r="P75" s="16"/>
    </row>
    <row r="76" spans="1:17">
      <c r="A76" s="16"/>
      <c r="B76" s="16"/>
      <c r="C76" s="16"/>
      <c r="D76" s="16"/>
      <c r="E76" s="16"/>
      <c r="F76" s="16"/>
      <c r="G76" s="47"/>
      <c r="H76" s="16"/>
      <c r="O76" s="16"/>
      <c r="P76" s="16"/>
    </row>
    <row r="77" spans="1:17">
      <c r="A77" s="16"/>
      <c r="B77" s="16"/>
      <c r="C77" s="16"/>
      <c r="D77" s="16"/>
      <c r="E77" s="16"/>
      <c r="F77" s="16"/>
      <c r="G77" s="47"/>
      <c r="H77" s="16"/>
      <c r="O77" s="16"/>
      <c r="P77" s="16"/>
    </row>
    <row r="78" spans="1:17">
      <c r="A78" s="16"/>
      <c r="B78" s="16"/>
      <c r="C78" s="16"/>
      <c r="D78" s="16"/>
      <c r="E78" s="16"/>
      <c r="F78" s="16"/>
      <c r="G78" s="47"/>
      <c r="H78" s="16"/>
      <c r="O78" s="16"/>
      <c r="P78" s="16"/>
    </row>
    <row r="79" spans="1:17">
      <c r="A79" s="16"/>
      <c r="B79" s="16"/>
      <c r="C79" s="16"/>
      <c r="D79" s="16"/>
      <c r="E79" s="16"/>
      <c r="F79" s="16"/>
      <c r="G79" s="47"/>
      <c r="H79" s="16"/>
      <c r="O79" s="16"/>
      <c r="P79" s="16"/>
    </row>
    <row r="80" spans="1:17">
      <c r="A80" s="16"/>
      <c r="B80" s="16"/>
      <c r="C80" s="16"/>
      <c r="D80" s="16"/>
      <c r="E80" s="16"/>
      <c r="F80" s="16"/>
      <c r="G80" s="47"/>
      <c r="H80" s="16"/>
      <c r="O80" s="16"/>
      <c r="P80" s="16"/>
    </row>
    <row r="81" spans="1:22">
      <c r="A81" s="675" t="s">
        <v>119</v>
      </c>
      <c r="B81" s="676"/>
      <c r="C81" s="676"/>
      <c r="D81" s="676"/>
      <c r="E81" s="676"/>
      <c r="F81" s="676"/>
      <c r="G81" s="676"/>
      <c r="H81" s="676"/>
      <c r="I81" s="677"/>
      <c r="M81" s="85"/>
      <c r="N81" s="16"/>
      <c r="O81" s="16"/>
      <c r="P81" s="16"/>
      <c r="Q81" s="16"/>
      <c r="R81" s="16"/>
      <c r="S81" s="16"/>
      <c r="T81" s="16"/>
      <c r="U81" s="16"/>
      <c r="V81" s="16"/>
    </row>
    <row r="82" spans="1:22">
      <c r="A82" s="678"/>
      <c r="B82" s="679"/>
      <c r="C82" s="679"/>
      <c r="D82" s="679"/>
      <c r="E82" s="679"/>
      <c r="F82" s="679"/>
      <c r="G82" s="679"/>
      <c r="H82" s="679"/>
      <c r="I82" s="680"/>
      <c r="M82" s="16"/>
      <c r="N82" s="16"/>
      <c r="O82" s="16"/>
      <c r="P82" s="16"/>
      <c r="Q82" s="16"/>
      <c r="R82" s="16"/>
      <c r="S82" s="16"/>
      <c r="T82" s="16"/>
      <c r="U82" s="16"/>
      <c r="V82" s="16"/>
    </row>
    <row r="83" spans="1:22">
      <c r="A83" s="678"/>
      <c r="B83" s="679"/>
      <c r="C83" s="679"/>
      <c r="D83" s="679"/>
      <c r="E83" s="679"/>
      <c r="F83" s="679"/>
      <c r="G83" s="679"/>
      <c r="H83" s="679"/>
      <c r="I83" s="680"/>
      <c r="K83" s="16"/>
      <c r="M83" s="16"/>
      <c r="N83" s="16"/>
      <c r="O83" s="16"/>
      <c r="P83" s="16"/>
      <c r="Q83" s="16"/>
      <c r="R83" s="16"/>
      <c r="S83" s="16"/>
      <c r="T83" s="16"/>
      <c r="U83" s="16"/>
      <c r="V83" s="16"/>
    </row>
    <row r="84" spans="1:22">
      <c r="A84" s="678"/>
      <c r="B84" s="679"/>
      <c r="C84" s="679"/>
      <c r="D84" s="679"/>
      <c r="E84" s="679"/>
      <c r="F84" s="679"/>
      <c r="G84" s="679"/>
      <c r="H84" s="679"/>
      <c r="I84" s="680"/>
      <c r="M84" s="16"/>
      <c r="N84" s="16"/>
      <c r="O84" s="16"/>
      <c r="P84" s="16"/>
      <c r="Q84" s="16"/>
      <c r="R84" s="16"/>
      <c r="S84" s="16"/>
      <c r="T84" s="16"/>
      <c r="U84" s="16"/>
      <c r="V84" s="16"/>
    </row>
    <row r="85" spans="1:22">
      <c r="A85" s="678"/>
      <c r="B85" s="679"/>
      <c r="C85" s="679"/>
      <c r="D85" s="679"/>
      <c r="E85" s="679"/>
      <c r="F85" s="679"/>
      <c r="G85" s="679"/>
      <c r="H85" s="679"/>
      <c r="I85" s="680"/>
      <c r="M85" s="16"/>
      <c r="N85" s="16"/>
      <c r="O85" s="16"/>
      <c r="P85" s="16"/>
      <c r="Q85" s="16"/>
      <c r="R85" s="16"/>
      <c r="S85" s="16"/>
      <c r="T85" s="16"/>
      <c r="U85" s="16"/>
      <c r="V85" s="16"/>
    </row>
    <row r="86" spans="1:22">
      <c r="A86" s="678"/>
      <c r="B86" s="679"/>
      <c r="C86" s="679"/>
      <c r="D86" s="679"/>
      <c r="E86" s="679"/>
      <c r="F86" s="679"/>
      <c r="G86" s="679"/>
      <c r="H86" s="679"/>
      <c r="I86" s="680"/>
      <c r="M86" s="16"/>
      <c r="N86" s="16"/>
      <c r="O86" s="16"/>
      <c r="P86" s="16"/>
      <c r="Q86" s="16"/>
      <c r="R86" s="16"/>
      <c r="S86" s="16"/>
      <c r="T86" s="16"/>
      <c r="U86" s="16"/>
      <c r="V86" s="16"/>
    </row>
    <row r="87" spans="1:22">
      <c r="A87" s="678"/>
      <c r="B87" s="679"/>
      <c r="C87" s="679"/>
      <c r="D87" s="679"/>
      <c r="E87" s="679"/>
      <c r="F87" s="679"/>
      <c r="G87" s="679"/>
      <c r="H87" s="679"/>
      <c r="I87" s="680"/>
      <c r="K87" s="16"/>
      <c r="L87" s="16"/>
      <c r="M87" s="16"/>
      <c r="N87" s="16"/>
      <c r="O87" s="16"/>
      <c r="P87" s="16"/>
      <c r="Q87" s="16"/>
      <c r="R87" s="16"/>
      <c r="S87" s="16"/>
      <c r="T87" s="16"/>
      <c r="U87" s="16"/>
      <c r="V87" s="16"/>
    </row>
    <row r="88" spans="1:22">
      <c r="A88" s="678"/>
      <c r="B88" s="679"/>
      <c r="C88" s="679"/>
      <c r="D88" s="679"/>
      <c r="E88" s="679"/>
      <c r="F88" s="679"/>
      <c r="G88" s="679"/>
      <c r="H88" s="679"/>
      <c r="I88" s="680"/>
      <c r="K88" s="16"/>
      <c r="L88" s="16"/>
      <c r="M88" s="16"/>
      <c r="N88" s="16"/>
      <c r="O88" s="16"/>
      <c r="P88" s="16"/>
      <c r="Q88" s="16"/>
      <c r="R88" s="16"/>
      <c r="S88" s="16"/>
      <c r="T88" s="16"/>
      <c r="U88" s="16"/>
      <c r="V88" s="16"/>
    </row>
    <row r="89" spans="1:22">
      <c r="A89" s="681"/>
      <c r="B89" s="682"/>
      <c r="C89" s="682"/>
      <c r="D89" s="682"/>
      <c r="E89" s="682"/>
      <c r="F89" s="682"/>
      <c r="G89" s="682"/>
      <c r="H89" s="682"/>
      <c r="I89" s="683"/>
      <c r="J89" s="16"/>
      <c r="K89" s="16"/>
      <c r="M89" s="16"/>
      <c r="N89" s="16"/>
      <c r="O89" s="16"/>
      <c r="P89" s="16"/>
      <c r="Q89" s="16"/>
      <c r="R89" s="16"/>
      <c r="S89" s="16"/>
      <c r="T89" s="16"/>
      <c r="U89" s="16"/>
      <c r="V89" s="16"/>
    </row>
    <row r="90" spans="1:22">
      <c r="F90" s="16"/>
      <c r="G90" s="16"/>
      <c r="H90" s="85"/>
    </row>
    <row r="91" spans="1:22">
      <c r="A91" s="12"/>
      <c r="B91" s="16"/>
      <c r="C91" s="16"/>
      <c r="D91" s="16"/>
      <c r="E91" s="16"/>
      <c r="F91" s="16"/>
      <c r="G91" s="16"/>
      <c r="H91" s="16"/>
      <c r="I91" s="16"/>
      <c r="J91" s="16"/>
      <c r="K91" s="16"/>
      <c r="L91" s="16"/>
      <c r="M91" s="16"/>
      <c r="N91" s="16"/>
      <c r="O91" s="16"/>
      <c r="P91" s="16"/>
    </row>
    <row r="92" spans="1:22">
      <c r="B92" s="86"/>
      <c r="C92" s="87" t="s">
        <v>120</v>
      </c>
      <c r="D92" s="86"/>
      <c r="E92" s="86"/>
      <c r="F92" s="86"/>
      <c r="G92" s="87" t="s">
        <v>121</v>
      </c>
      <c r="H92" s="87" t="s">
        <v>121</v>
      </c>
      <c r="I92" s="86"/>
      <c r="J92" s="16"/>
      <c r="K92" s="16"/>
      <c r="L92" s="16"/>
      <c r="M92" s="16"/>
      <c r="N92" s="16"/>
      <c r="O92" s="16"/>
    </row>
    <row r="93" spans="1:22">
      <c r="B93" s="88"/>
      <c r="C93" s="89" t="s">
        <v>122</v>
      </c>
      <c r="D93" s="88"/>
      <c r="E93" s="88"/>
      <c r="F93" s="88"/>
      <c r="G93" s="89" t="s">
        <v>123</v>
      </c>
      <c r="H93" s="89" t="s">
        <v>123</v>
      </c>
      <c r="I93" s="88"/>
      <c r="J93" s="16"/>
      <c r="K93" s="16"/>
      <c r="L93" s="16"/>
      <c r="M93" s="16"/>
      <c r="N93" s="16"/>
      <c r="O93" s="16"/>
    </row>
    <row r="94" spans="1:22">
      <c r="B94" s="90"/>
      <c r="C94" s="89" t="s">
        <v>124</v>
      </c>
      <c r="D94" s="88"/>
      <c r="E94" s="89" t="s">
        <v>120</v>
      </c>
      <c r="F94" s="89" t="s">
        <v>120</v>
      </c>
      <c r="G94" s="89" t="s">
        <v>125</v>
      </c>
      <c r="H94" s="89" t="s">
        <v>125</v>
      </c>
      <c r="I94" s="88"/>
      <c r="J94" s="16"/>
      <c r="K94" s="16"/>
      <c r="L94" s="16"/>
      <c r="M94" s="16"/>
      <c r="N94" s="16"/>
      <c r="O94" s="16"/>
    </row>
    <row r="95" spans="1:22">
      <c r="B95" s="90"/>
      <c r="C95" s="89" t="s">
        <v>126</v>
      </c>
      <c r="D95" s="89" t="s">
        <v>120</v>
      </c>
      <c r="E95" s="89">
        <v>10</v>
      </c>
      <c r="F95" s="89">
        <v>10</v>
      </c>
      <c r="G95" s="89" t="s">
        <v>127</v>
      </c>
      <c r="H95" s="89" t="s">
        <v>127</v>
      </c>
      <c r="I95" s="89" t="s">
        <v>121</v>
      </c>
      <c r="J95" s="16"/>
      <c r="K95" s="16"/>
      <c r="L95" s="16"/>
      <c r="M95" s="16"/>
      <c r="N95" s="16"/>
      <c r="O95" s="16"/>
    </row>
    <row r="96" spans="1:22">
      <c r="B96" s="88"/>
      <c r="C96" s="89" t="s">
        <v>128</v>
      </c>
      <c r="D96" s="89" t="s">
        <v>122</v>
      </c>
      <c r="E96" s="89" t="s">
        <v>129</v>
      </c>
      <c r="F96" s="89" t="s">
        <v>129</v>
      </c>
      <c r="G96" s="89" t="s">
        <v>120</v>
      </c>
      <c r="H96" s="89" t="s">
        <v>120</v>
      </c>
      <c r="I96" s="89" t="s">
        <v>33</v>
      </c>
      <c r="J96" s="16"/>
      <c r="K96" s="16"/>
      <c r="L96" s="16"/>
      <c r="M96" s="16"/>
      <c r="N96" s="16"/>
      <c r="O96" s="16"/>
    </row>
    <row r="97" spans="2:15">
      <c r="B97" s="89" t="s">
        <v>130</v>
      </c>
      <c r="C97" s="89" t="s">
        <v>131</v>
      </c>
      <c r="D97" s="89" t="s">
        <v>132</v>
      </c>
      <c r="E97" s="89" t="s">
        <v>124</v>
      </c>
      <c r="F97" s="89" t="s">
        <v>132</v>
      </c>
      <c r="G97" s="89" t="s">
        <v>124</v>
      </c>
      <c r="H97" s="89" t="s">
        <v>132</v>
      </c>
      <c r="I97" s="89" t="s">
        <v>123</v>
      </c>
      <c r="J97" s="16"/>
      <c r="K97" s="16"/>
      <c r="L97" s="16"/>
      <c r="M97" s="16"/>
      <c r="N97" s="16"/>
      <c r="O97" s="16"/>
    </row>
    <row r="98" spans="2:15">
      <c r="B98" s="91" t="s">
        <v>125</v>
      </c>
      <c r="C98" s="92">
        <v>0.04</v>
      </c>
      <c r="D98" s="91" t="s">
        <v>126</v>
      </c>
      <c r="E98" s="91" t="s">
        <v>126</v>
      </c>
      <c r="F98" s="91" t="s">
        <v>126</v>
      </c>
      <c r="G98" s="91" t="s">
        <v>126</v>
      </c>
      <c r="H98" s="91" t="s">
        <v>126</v>
      </c>
      <c r="I98" s="91" t="s">
        <v>125</v>
      </c>
      <c r="J98" s="16"/>
      <c r="K98" s="16"/>
      <c r="L98" s="16"/>
      <c r="M98" s="16"/>
      <c r="N98" s="16"/>
      <c r="O98" s="16"/>
    </row>
    <row r="99" spans="2:15">
      <c r="B99" s="88"/>
      <c r="C99" s="88"/>
      <c r="D99" s="88"/>
      <c r="E99" s="88"/>
      <c r="F99" s="88"/>
      <c r="G99" s="88"/>
      <c r="H99" s="88"/>
      <c r="I99" s="88"/>
      <c r="J99" s="16"/>
      <c r="K99" s="16"/>
      <c r="L99" s="16"/>
      <c r="M99" s="16"/>
      <c r="N99" s="16"/>
      <c r="O99" s="16"/>
    </row>
    <row r="100" spans="2:15">
      <c r="B100" s="93" t="e">
        <f>E55</f>
        <v>#REF!</v>
      </c>
      <c r="C100" s="93" t="e">
        <f>B100*C$98</f>
        <v>#REF!</v>
      </c>
      <c r="D100" s="93" t="e">
        <f>$C100*0.4</f>
        <v>#REF!</v>
      </c>
      <c r="E100" s="93" t="e">
        <f>C100*E$95</f>
        <v>#REF!</v>
      </c>
      <c r="F100" s="93" t="e">
        <f>D100*E$95</f>
        <v>#REF!</v>
      </c>
      <c r="G100" s="93" t="e">
        <f>E100*B$40</f>
        <v>#REF!</v>
      </c>
      <c r="H100" s="93" t="e">
        <f>F100*F$40</f>
        <v>#REF!</v>
      </c>
      <c r="I100" s="93" t="e">
        <f>$G100+$H100</f>
        <v>#REF!</v>
      </c>
      <c r="J100" s="47"/>
      <c r="K100" s="47"/>
      <c r="L100" s="47"/>
      <c r="M100" s="47"/>
      <c r="N100" s="47"/>
      <c r="O100" s="47"/>
    </row>
    <row r="101" spans="2:15">
      <c r="B101" s="88"/>
      <c r="C101" s="88"/>
      <c r="D101" s="88"/>
      <c r="E101" s="88"/>
      <c r="F101" s="88"/>
      <c r="G101" s="88"/>
      <c r="H101" s="88"/>
      <c r="I101" s="88"/>
      <c r="J101" s="16"/>
      <c r="K101" s="16"/>
      <c r="L101" s="16"/>
      <c r="M101" s="16"/>
      <c r="N101" s="16"/>
      <c r="O101" s="16"/>
    </row>
    <row r="102" spans="2:15">
      <c r="B102" s="88"/>
      <c r="C102" s="88"/>
      <c r="D102" s="88"/>
      <c r="E102" s="88"/>
      <c r="F102" s="88"/>
      <c r="G102" s="88"/>
      <c r="H102" s="88"/>
      <c r="I102" s="88"/>
      <c r="J102" s="16"/>
      <c r="K102" s="16"/>
      <c r="L102" s="16"/>
      <c r="M102" s="16"/>
      <c r="N102" s="16"/>
      <c r="O102" s="16"/>
    </row>
    <row r="103" spans="2:15">
      <c r="B103" s="93" t="e">
        <f>I100</f>
        <v>#REF!</v>
      </c>
      <c r="C103" s="93" t="e">
        <f>B103*C$98</f>
        <v>#REF!</v>
      </c>
      <c r="D103" s="93" t="e">
        <f>$C103*0.4</f>
        <v>#REF!</v>
      </c>
      <c r="E103" s="93" t="e">
        <f>C103*E$95</f>
        <v>#REF!</v>
      </c>
      <c r="F103" s="93" t="e">
        <f>D103*E$95</f>
        <v>#REF!</v>
      </c>
      <c r="G103" s="93" t="e">
        <f>E103*B$40</f>
        <v>#REF!</v>
      </c>
      <c r="H103" s="93" t="e">
        <f>F103*F$40</f>
        <v>#REF!</v>
      </c>
      <c r="I103" s="93" t="e">
        <f>$G103+$H103</f>
        <v>#REF!</v>
      </c>
      <c r="J103" s="47"/>
      <c r="K103" s="47"/>
      <c r="L103" s="47"/>
      <c r="M103" s="47"/>
      <c r="N103" s="47"/>
      <c r="O103" s="47"/>
    </row>
    <row r="104" spans="2:15">
      <c r="B104" s="88"/>
      <c r="C104" s="93"/>
      <c r="D104" s="88"/>
      <c r="E104" s="88"/>
      <c r="F104" s="88"/>
      <c r="G104" s="88"/>
      <c r="H104" s="88"/>
      <c r="I104" s="88"/>
      <c r="J104" s="16"/>
      <c r="K104" s="16"/>
      <c r="L104" s="16"/>
      <c r="M104" s="16"/>
      <c r="N104" s="16"/>
      <c r="O104" s="16"/>
    </row>
    <row r="105" spans="2:15">
      <c r="B105" s="88"/>
      <c r="C105" s="93"/>
      <c r="D105" s="88"/>
      <c r="E105" s="88"/>
      <c r="F105" s="88"/>
      <c r="G105" s="88"/>
      <c r="H105" s="88"/>
      <c r="I105" s="88"/>
      <c r="J105" s="16"/>
      <c r="K105" s="16"/>
      <c r="L105" s="16"/>
      <c r="M105" s="16"/>
      <c r="N105" s="16"/>
      <c r="O105" s="16"/>
    </row>
    <row r="106" spans="2:15">
      <c r="B106" s="93" t="e">
        <f>I103</f>
        <v>#REF!</v>
      </c>
      <c r="C106" s="93" t="e">
        <f>B106*C$98</f>
        <v>#REF!</v>
      </c>
      <c r="D106" s="93" t="e">
        <f>$C106*0.4</f>
        <v>#REF!</v>
      </c>
      <c r="E106" s="93" t="e">
        <f>C106*E$95</f>
        <v>#REF!</v>
      </c>
      <c r="F106" s="93" t="e">
        <f>D106*E$95</f>
        <v>#REF!</v>
      </c>
      <c r="G106" s="93" t="e">
        <f>E106*B$40</f>
        <v>#REF!</v>
      </c>
      <c r="H106" s="93" t="e">
        <f>F106*F$40</f>
        <v>#REF!</v>
      </c>
      <c r="I106" s="93" t="e">
        <f>$G106+$H106</f>
        <v>#REF!</v>
      </c>
      <c r="J106" s="47"/>
      <c r="K106" s="47"/>
      <c r="L106" s="47"/>
      <c r="M106" s="47"/>
      <c r="N106" s="47"/>
      <c r="O106" s="47"/>
    </row>
    <row r="107" spans="2:15">
      <c r="B107" s="88"/>
      <c r="C107" s="93"/>
      <c r="D107" s="88"/>
      <c r="E107" s="88"/>
      <c r="F107" s="88"/>
      <c r="G107" s="88"/>
      <c r="H107" s="88"/>
      <c r="I107" s="88"/>
      <c r="J107" s="16"/>
      <c r="K107" s="16"/>
      <c r="L107" s="16"/>
      <c r="M107" s="16"/>
      <c r="N107" s="16"/>
      <c r="O107" s="16"/>
    </row>
    <row r="108" spans="2:15">
      <c r="B108" s="88"/>
      <c r="C108" s="93"/>
      <c r="D108" s="88"/>
      <c r="E108" s="88"/>
      <c r="F108" s="88"/>
      <c r="G108" s="88"/>
      <c r="H108" s="88"/>
      <c r="I108" s="88"/>
      <c r="J108" s="16"/>
      <c r="K108" s="16"/>
      <c r="L108" s="16"/>
      <c r="M108" s="16"/>
      <c r="N108" s="16"/>
      <c r="O108" s="16"/>
    </row>
    <row r="109" spans="2:15">
      <c r="B109" s="93" t="e">
        <f>I106</f>
        <v>#REF!</v>
      </c>
      <c r="C109" s="93" t="e">
        <f>B109*C$98</f>
        <v>#REF!</v>
      </c>
      <c r="D109" s="93" t="e">
        <f>$C109*0.4</f>
        <v>#REF!</v>
      </c>
      <c r="E109" s="93" t="e">
        <f>C109*E$95</f>
        <v>#REF!</v>
      </c>
      <c r="F109" s="93" t="e">
        <f>D109*E$95</f>
        <v>#REF!</v>
      </c>
      <c r="G109" s="93" t="e">
        <f>E109*B$40</f>
        <v>#REF!</v>
      </c>
      <c r="H109" s="93" t="e">
        <f>F109*F$40</f>
        <v>#REF!</v>
      </c>
      <c r="I109" s="93" t="e">
        <f>$G109+$H109</f>
        <v>#REF!</v>
      </c>
      <c r="J109" s="47"/>
      <c r="K109" s="47"/>
      <c r="L109" s="47"/>
      <c r="M109" s="47"/>
      <c r="N109" s="47"/>
      <c r="O109" s="47"/>
    </row>
    <row r="110" spans="2:15">
      <c r="B110" s="88"/>
      <c r="C110" s="93"/>
      <c r="D110" s="88"/>
      <c r="E110" s="88"/>
      <c r="F110" s="88"/>
      <c r="G110" s="88"/>
      <c r="H110" s="88"/>
      <c r="I110" s="88"/>
      <c r="J110" s="16"/>
      <c r="K110" s="16"/>
      <c r="L110" s="16"/>
      <c r="M110" s="16"/>
      <c r="N110" s="16"/>
      <c r="O110" s="16"/>
    </row>
    <row r="111" spans="2:15">
      <c r="B111" s="88"/>
      <c r="C111" s="93"/>
      <c r="D111" s="88"/>
      <c r="E111" s="88"/>
      <c r="F111" s="88"/>
      <c r="G111" s="88"/>
      <c r="H111" s="88"/>
      <c r="I111" s="88"/>
      <c r="J111" s="16"/>
      <c r="K111" s="16"/>
      <c r="L111" s="16"/>
      <c r="M111" s="16"/>
      <c r="N111" s="16"/>
      <c r="O111" s="16"/>
    </row>
    <row r="112" spans="2:15">
      <c r="B112" s="93" t="e">
        <f>I109</f>
        <v>#REF!</v>
      </c>
      <c r="C112" s="93" t="e">
        <f>B112*C$98</f>
        <v>#REF!</v>
      </c>
      <c r="D112" s="93" t="e">
        <f>$C112*0.4</f>
        <v>#REF!</v>
      </c>
      <c r="E112" s="93" t="e">
        <f>C112*E$95</f>
        <v>#REF!</v>
      </c>
      <c r="F112" s="93" t="e">
        <f>D112*E$95</f>
        <v>#REF!</v>
      </c>
      <c r="G112" s="93" t="e">
        <f>E112*B$40</f>
        <v>#REF!</v>
      </c>
      <c r="H112" s="93" t="e">
        <f>F112*F$40</f>
        <v>#REF!</v>
      </c>
      <c r="I112" s="93" t="e">
        <f>$G112+$H112</f>
        <v>#REF!</v>
      </c>
      <c r="J112" s="47"/>
      <c r="K112" s="47"/>
      <c r="L112" s="47"/>
      <c r="M112" s="47"/>
      <c r="N112" s="47"/>
      <c r="O112" s="47"/>
    </row>
    <row r="113" spans="2:15">
      <c r="B113" s="88"/>
      <c r="C113" s="93"/>
      <c r="D113" s="88"/>
      <c r="E113" s="88"/>
      <c r="F113" s="88"/>
      <c r="G113" s="88"/>
      <c r="H113" s="88"/>
      <c r="I113" s="88"/>
      <c r="J113" s="16"/>
      <c r="K113" s="16"/>
      <c r="L113" s="16"/>
      <c r="M113" s="16"/>
      <c r="N113" s="16"/>
      <c r="O113" s="16"/>
    </row>
    <row r="114" spans="2:15">
      <c r="B114" s="88"/>
      <c r="C114" s="93"/>
      <c r="D114" s="88"/>
      <c r="E114" s="88"/>
      <c r="F114" s="88"/>
      <c r="G114" s="88"/>
      <c r="H114" s="88"/>
      <c r="I114" s="88"/>
      <c r="J114" s="16"/>
      <c r="K114" s="16"/>
      <c r="L114" s="16"/>
      <c r="M114" s="16"/>
      <c r="N114" s="16"/>
      <c r="O114" s="16"/>
    </row>
    <row r="115" spans="2:15">
      <c r="B115" s="93" t="e">
        <f>I112</f>
        <v>#REF!</v>
      </c>
      <c r="C115" s="93" t="e">
        <f>B115*C$98</f>
        <v>#REF!</v>
      </c>
      <c r="D115" s="93" t="e">
        <f>$C115*0.4</f>
        <v>#REF!</v>
      </c>
      <c r="E115" s="93" t="e">
        <f>C115*E$95</f>
        <v>#REF!</v>
      </c>
      <c r="F115" s="93" t="e">
        <f>D115*E$95</f>
        <v>#REF!</v>
      </c>
      <c r="G115" s="93" t="e">
        <f>E115*B$40</f>
        <v>#REF!</v>
      </c>
      <c r="H115" s="93" t="e">
        <f>F115*F$40</f>
        <v>#REF!</v>
      </c>
      <c r="I115" s="93" t="e">
        <f>$G115+$H115</f>
        <v>#REF!</v>
      </c>
      <c r="J115" s="47"/>
      <c r="K115" s="47"/>
      <c r="L115" s="47"/>
      <c r="M115" s="47"/>
      <c r="N115" s="47"/>
      <c r="O115" s="47"/>
    </row>
    <row r="116" spans="2:15">
      <c r="B116" s="88"/>
      <c r="C116" s="93"/>
      <c r="D116" s="88"/>
      <c r="E116" s="88"/>
      <c r="F116" s="88"/>
      <c r="G116" s="88"/>
      <c r="H116" s="88"/>
      <c r="I116" s="88"/>
      <c r="J116" s="16"/>
      <c r="K116" s="16"/>
      <c r="L116" s="16"/>
      <c r="M116" s="16"/>
      <c r="N116" s="16"/>
      <c r="O116" s="16"/>
    </row>
    <row r="117" spans="2:15">
      <c r="B117" s="88"/>
      <c r="C117" s="93"/>
      <c r="D117" s="88"/>
      <c r="E117" s="88"/>
      <c r="F117" s="88"/>
      <c r="G117" s="88"/>
      <c r="H117" s="88"/>
      <c r="I117" s="88"/>
      <c r="J117" s="16"/>
      <c r="K117" s="16"/>
      <c r="L117" s="16"/>
      <c r="M117" s="16"/>
      <c r="N117" s="16"/>
      <c r="O117" s="16"/>
    </row>
    <row r="118" spans="2:15">
      <c r="B118" s="93" t="e">
        <f>I115</f>
        <v>#REF!</v>
      </c>
      <c r="C118" s="93" t="e">
        <f>B118*C$98</f>
        <v>#REF!</v>
      </c>
      <c r="D118" s="93" t="e">
        <f>$C118*0.4</f>
        <v>#REF!</v>
      </c>
      <c r="E118" s="93" t="e">
        <f>C118*E$95</f>
        <v>#REF!</v>
      </c>
      <c r="F118" s="93" t="e">
        <f>D118*E$95</f>
        <v>#REF!</v>
      </c>
      <c r="G118" s="93" t="e">
        <f>E118*B$40</f>
        <v>#REF!</v>
      </c>
      <c r="H118" s="93" t="e">
        <f>F118*F$40</f>
        <v>#REF!</v>
      </c>
      <c r="I118" s="93" t="e">
        <f>$G118+$H118</f>
        <v>#REF!</v>
      </c>
      <c r="J118" s="47"/>
      <c r="K118" s="47"/>
      <c r="L118" s="47"/>
      <c r="M118" s="47"/>
      <c r="N118" s="47"/>
      <c r="O118" s="47"/>
    </row>
    <row r="119" spans="2:15">
      <c r="B119" s="88"/>
      <c r="C119" s="93"/>
      <c r="D119" s="88"/>
      <c r="E119" s="88"/>
      <c r="F119" s="88"/>
      <c r="G119" s="88"/>
      <c r="H119" s="88"/>
      <c r="I119" s="88"/>
      <c r="J119" s="16"/>
      <c r="K119" s="16"/>
      <c r="L119" s="16"/>
      <c r="M119" s="16"/>
      <c r="N119" s="16"/>
      <c r="O119" s="16"/>
    </row>
    <row r="120" spans="2:15">
      <c r="B120" s="88"/>
      <c r="C120" s="93"/>
      <c r="D120" s="88"/>
      <c r="E120" s="88"/>
      <c r="F120" s="88"/>
      <c r="G120" s="88"/>
      <c r="H120" s="88"/>
      <c r="I120" s="88"/>
      <c r="J120" s="16"/>
      <c r="K120" s="16"/>
      <c r="L120" s="16"/>
      <c r="M120" s="16"/>
      <c r="N120" s="16"/>
      <c r="O120" s="16"/>
    </row>
    <row r="121" spans="2:15">
      <c r="B121" s="93" t="e">
        <f>I118</f>
        <v>#REF!</v>
      </c>
      <c r="C121" s="93" t="e">
        <f>B121*C$98</f>
        <v>#REF!</v>
      </c>
      <c r="D121" s="93" t="e">
        <f>$C121*0.4</f>
        <v>#REF!</v>
      </c>
      <c r="E121" s="93" t="e">
        <f>C121*E$95</f>
        <v>#REF!</v>
      </c>
      <c r="F121" s="93" t="e">
        <f>D121*E$95</f>
        <v>#REF!</v>
      </c>
      <c r="G121" s="93" t="e">
        <f>E121*B$40</f>
        <v>#REF!</v>
      </c>
      <c r="H121" s="93" t="e">
        <f>F121*F$40</f>
        <v>#REF!</v>
      </c>
      <c r="I121" s="93" t="e">
        <f>$G121+$H121</f>
        <v>#REF!</v>
      </c>
      <c r="J121" s="47"/>
      <c r="K121" s="47"/>
      <c r="L121" s="47"/>
      <c r="M121" s="47"/>
      <c r="N121" s="47"/>
      <c r="O121" s="47"/>
    </row>
    <row r="122" spans="2:15">
      <c r="B122" s="88"/>
      <c r="C122" s="93"/>
      <c r="D122" s="88"/>
      <c r="E122" s="88"/>
      <c r="F122" s="88"/>
      <c r="G122" s="88"/>
      <c r="H122" s="88"/>
      <c r="I122" s="88"/>
      <c r="J122" s="16"/>
      <c r="K122" s="16"/>
      <c r="L122" s="16"/>
      <c r="M122" s="16"/>
      <c r="N122" s="16"/>
      <c r="O122" s="16"/>
    </row>
    <row r="123" spans="2:15">
      <c r="B123" s="88"/>
      <c r="C123" s="93"/>
      <c r="D123" s="88"/>
      <c r="E123" s="88"/>
      <c r="F123" s="88"/>
      <c r="G123" s="88"/>
      <c r="H123" s="88"/>
      <c r="I123" s="88"/>
      <c r="J123" s="16"/>
      <c r="K123" s="16"/>
      <c r="L123" s="16"/>
      <c r="M123" s="16"/>
      <c r="N123" s="16"/>
      <c r="O123" s="16"/>
    </row>
    <row r="124" spans="2:15">
      <c r="B124" s="93" t="e">
        <f>I121</f>
        <v>#REF!</v>
      </c>
      <c r="C124" s="93" t="e">
        <f>B124*C$98</f>
        <v>#REF!</v>
      </c>
      <c r="D124" s="93" t="e">
        <f>$C124*0.4</f>
        <v>#REF!</v>
      </c>
      <c r="E124" s="93" t="e">
        <f>C124*E$95</f>
        <v>#REF!</v>
      </c>
      <c r="F124" s="93" t="e">
        <f>D124*E$95</f>
        <v>#REF!</v>
      </c>
      <c r="G124" s="93" t="e">
        <f>E124*B$40</f>
        <v>#REF!</v>
      </c>
      <c r="H124" s="93" t="e">
        <f>F124*F$40</f>
        <v>#REF!</v>
      </c>
      <c r="I124" s="93" t="e">
        <f>$G124+$H124</f>
        <v>#REF!</v>
      </c>
      <c r="J124" s="47"/>
      <c r="K124" s="47"/>
      <c r="L124" s="47"/>
      <c r="M124" s="47"/>
      <c r="N124" s="47"/>
      <c r="O124" s="47"/>
    </row>
    <row r="125" spans="2:15">
      <c r="B125" s="88"/>
      <c r="C125" s="93"/>
      <c r="D125" s="88"/>
      <c r="E125" s="88"/>
      <c r="F125" s="88"/>
      <c r="G125" s="88"/>
      <c r="H125" s="88"/>
      <c r="I125" s="88"/>
      <c r="J125" s="16"/>
      <c r="K125" s="16"/>
      <c r="L125" s="16"/>
      <c r="M125" s="16"/>
      <c r="N125" s="16"/>
      <c r="O125" s="16"/>
    </row>
    <row r="126" spans="2:15">
      <c r="B126" s="88"/>
      <c r="C126" s="93"/>
      <c r="D126" s="88"/>
      <c r="E126" s="88"/>
      <c r="F126" s="88"/>
      <c r="G126" s="88"/>
      <c r="H126" s="88"/>
      <c r="I126" s="88"/>
      <c r="J126" s="16"/>
      <c r="K126" s="16"/>
      <c r="L126" s="16"/>
      <c r="M126" s="16"/>
      <c r="N126" s="16"/>
      <c r="O126" s="16"/>
    </row>
    <row r="127" spans="2:15">
      <c r="B127" s="93" t="e">
        <f>I124</f>
        <v>#REF!</v>
      </c>
      <c r="C127" s="93" t="e">
        <f>B127*C$98</f>
        <v>#REF!</v>
      </c>
      <c r="D127" s="93" t="e">
        <f>$C127*0.4</f>
        <v>#REF!</v>
      </c>
      <c r="E127" s="93" t="e">
        <f>C127*E$95</f>
        <v>#REF!</v>
      </c>
      <c r="F127" s="93" t="e">
        <f>D127*E$95</f>
        <v>#REF!</v>
      </c>
      <c r="G127" s="93" t="e">
        <f>E127*B$40</f>
        <v>#REF!</v>
      </c>
      <c r="H127" s="93" t="e">
        <f>F127*F$40</f>
        <v>#REF!</v>
      </c>
      <c r="I127" s="93" t="e">
        <f>$G127+$H127</f>
        <v>#REF!</v>
      </c>
      <c r="J127" s="47"/>
      <c r="K127" s="47"/>
      <c r="L127" s="47"/>
      <c r="M127" s="47"/>
      <c r="N127" s="47"/>
      <c r="O127" s="47"/>
    </row>
    <row r="128" spans="2:15">
      <c r="B128" s="88"/>
      <c r="C128" s="93"/>
      <c r="D128" s="88"/>
      <c r="E128" s="88"/>
      <c r="F128" s="88"/>
      <c r="G128" s="88"/>
      <c r="H128" s="88"/>
      <c r="I128" s="88"/>
      <c r="J128" s="16"/>
      <c r="K128" s="16"/>
      <c r="L128" s="16"/>
      <c r="M128" s="16"/>
      <c r="N128" s="16"/>
      <c r="O128" s="16"/>
    </row>
    <row r="129" spans="1:15">
      <c r="B129" s="88"/>
      <c r="C129" s="93"/>
      <c r="D129" s="88"/>
      <c r="E129" s="88"/>
      <c r="F129" s="88"/>
      <c r="G129" s="88"/>
      <c r="H129" s="88"/>
      <c r="I129" s="88"/>
      <c r="J129" s="16"/>
      <c r="K129" s="16"/>
      <c r="L129" s="16"/>
      <c r="M129" s="16"/>
      <c r="N129" s="16"/>
      <c r="O129" s="16"/>
    </row>
    <row r="130" spans="1:15">
      <c r="B130" s="93" t="e">
        <f>I127</f>
        <v>#REF!</v>
      </c>
      <c r="C130" s="93" t="e">
        <f>B130*C$98</f>
        <v>#REF!</v>
      </c>
      <c r="D130" s="93" t="e">
        <f>$C130*0.4</f>
        <v>#REF!</v>
      </c>
      <c r="E130" s="93" t="e">
        <f>C130*E$95</f>
        <v>#REF!</v>
      </c>
      <c r="F130" s="93" t="e">
        <f>D130*E$95</f>
        <v>#REF!</v>
      </c>
      <c r="G130" s="93" t="e">
        <f>E130*B$40</f>
        <v>#REF!</v>
      </c>
      <c r="H130" s="93" t="e">
        <f>F130*F$40</f>
        <v>#REF!</v>
      </c>
      <c r="I130" s="93" t="e">
        <f>$G130+$H130</f>
        <v>#REF!</v>
      </c>
      <c r="J130" s="47"/>
      <c r="K130" s="47"/>
      <c r="L130" s="47"/>
      <c r="M130" s="47"/>
      <c r="N130" s="47"/>
      <c r="O130" s="47"/>
    </row>
    <row r="131" spans="1:15">
      <c r="B131" s="88"/>
      <c r="C131" s="93"/>
      <c r="D131" s="88"/>
      <c r="E131" s="88"/>
      <c r="F131" s="88"/>
      <c r="G131" s="88"/>
      <c r="H131" s="88"/>
      <c r="I131" s="88"/>
      <c r="J131" s="16"/>
      <c r="K131" s="16"/>
      <c r="L131" s="16"/>
      <c r="M131" s="16"/>
      <c r="N131" s="16"/>
      <c r="O131" s="16"/>
    </row>
    <row r="132" spans="1:15">
      <c r="B132" s="88"/>
      <c r="C132" s="93"/>
      <c r="D132" s="88"/>
      <c r="E132" s="88"/>
      <c r="F132" s="88"/>
      <c r="G132" s="88"/>
      <c r="H132" s="88"/>
      <c r="I132" s="88"/>
      <c r="J132" s="16"/>
      <c r="K132" s="16"/>
      <c r="L132" s="16"/>
      <c r="M132" s="16"/>
      <c r="N132" s="16"/>
      <c r="O132" s="16"/>
    </row>
    <row r="133" spans="1:15">
      <c r="B133" s="93" t="e">
        <f>I130</f>
        <v>#REF!</v>
      </c>
      <c r="C133" s="93" t="e">
        <f>B133*C$98</f>
        <v>#REF!</v>
      </c>
      <c r="D133" s="93" t="e">
        <f>$C133*0.4</f>
        <v>#REF!</v>
      </c>
      <c r="E133" s="93" t="e">
        <f>C133*E$95</f>
        <v>#REF!</v>
      </c>
      <c r="F133" s="93" t="e">
        <f>D133*E$95</f>
        <v>#REF!</v>
      </c>
      <c r="G133" s="93" t="e">
        <f>E133*B$40</f>
        <v>#REF!</v>
      </c>
      <c r="H133" s="93" t="e">
        <f>F133*F$40</f>
        <v>#REF!</v>
      </c>
      <c r="I133" s="93" t="e">
        <f>$G133+$H133</f>
        <v>#REF!</v>
      </c>
      <c r="J133" s="47"/>
      <c r="K133" s="47"/>
      <c r="L133" s="47"/>
      <c r="M133" s="47"/>
      <c r="N133" s="47"/>
      <c r="O133" s="47"/>
    </row>
    <row r="134" spans="1:15">
      <c r="B134" s="88"/>
      <c r="C134" s="93"/>
      <c r="D134" s="88"/>
      <c r="E134" s="88"/>
      <c r="F134" s="88"/>
      <c r="G134" s="88"/>
      <c r="H134" s="88"/>
      <c r="I134" s="88"/>
      <c r="J134" s="16"/>
      <c r="K134" s="16"/>
      <c r="L134" s="16"/>
      <c r="M134" s="16"/>
      <c r="N134" s="16"/>
      <c r="O134" s="16"/>
    </row>
    <row r="135" spans="1:15">
      <c r="B135" s="88"/>
      <c r="C135" s="93"/>
      <c r="D135" s="88"/>
      <c r="E135" s="88"/>
      <c r="F135" s="88"/>
      <c r="G135" s="88"/>
      <c r="H135" s="88"/>
      <c r="I135" s="88"/>
      <c r="J135" s="16"/>
      <c r="K135" s="16"/>
      <c r="L135" s="16"/>
      <c r="M135" s="16"/>
      <c r="N135" s="16"/>
      <c r="O135" s="16"/>
    </row>
    <row r="136" spans="1:15">
      <c r="B136" s="93" t="e">
        <f>I133</f>
        <v>#REF!</v>
      </c>
      <c r="C136" s="93" t="e">
        <f>B136*C$98</f>
        <v>#REF!</v>
      </c>
      <c r="D136" s="93" t="e">
        <f>$C136*0.4</f>
        <v>#REF!</v>
      </c>
      <c r="E136" s="93" t="e">
        <f>C136*E$95</f>
        <v>#REF!</v>
      </c>
      <c r="F136" s="93" t="e">
        <f>D136*E$95</f>
        <v>#REF!</v>
      </c>
      <c r="G136" s="93" t="e">
        <f>E136*B$40</f>
        <v>#REF!</v>
      </c>
      <c r="H136" s="93" t="e">
        <f>F136*F$40</f>
        <v>#REF!</v>
      </c>
      <c r="I136" s="93" t="e">
        <f>$G136+$H136</f>
        <v>#REF!</v>
      </c>
      <c r="J136" s="47"/>
      <c r="K136" s="47"/>
      <c r="L136" s="47"/>
      <c r="M136" s="47"/>
      <c r="N136" s="47"/>
      <c r="O136" s="47"/>
    </row>
    <row r="137" spans="1:15">
      <c r="B137" s="88"/>
      <c r="C137" s="93"/>
      <c r="D137" s="88"/>
      <c r="E137" s="88"/>
      <c r="F137" s="88"/>
      <c r="G137" s="88"/>
      <c r="H137" s="88"/>
      <c r="I137" s="88"/>
      <c r="J137" s="16"/>
      <c r="K137" s="16"/>
      <c r="L137" s="16"/>
      <c r="M137" s="16"/>
      <c r="N137" s="16"/>
      <c r="O137" s="16"/>
    </row>
    <row r="138" spans="1:15">
      <c r="B138" s="88"/>
      <c r="C138" s="93"/>
      <c r="D138" s="88"/>
      <c r="E138" s="88"/>
      <c r="F138" s="88"/>
      <c r="G138" s="88"/>
      <c r="H138" s="88"/>
      <c r="I138" s="88"/>
      <c r="J138" s="16"/>
      <c r="K138" s="16"/>
      <c r="L138" s="16"/>
      <c r="M138" s="16"/>
      <c r="N138" s="16"/>
      <c r="O138" s="16"/>
    </row>
    <row r="139" spans="1:15">
      <c r="B139" s="93" t="e">
        <f>I136</f>
        <v>#REF!</v>
      </c>
      <c r="C139" s="93" t="e">
        <f>B139*C$98</f>
        <v>#REF!</v>
      </c>
      <c r="D139" s="93" t="e">
        <f>$C139*0.4</f>
        <v>#REF!</v>
      </c>
      <c r="E139" s="93" t="e">
        <f>C139*E$95</f>
        <v>#REF!</v>
      </c>
      <c r="F139" s="93" t="e">
        <f>D139*E$95</f>
        <v>#REF!</v>
      </c>
      <c r="G139" s="93" t="e">
        <f>E139*B$40</f>
        <v>#REF!</v>
      </c>
      <c r="H139" s="93" t="e">
        <f>F139*F$40</f>
        <v>#REF!</v>
      </c>
      <c r="I139" s="93" t="e">
        <f>$G139+$H139</f>
        <v>#REF!</v>
      </c>
      <c r="J139" s="47"/>
      <c r="K139" s="47"/>
      <c r="L139" s="47"/>
      <c r="M139" s="47"/>
      <c r="N139" s="47"/>
      <c r="O139" s="47"/>
    </row>
    <row r="140" spans="1:15">
      <c r="B140" s="88"/>
      <c r="C140" s="93"/>
      <c r="D140" s="88"/>
      <c r="E140" s="88"/>
      <c r="F140" s="88"/>
      <c r="G140" s="88"/>
      <c r="H140" s="88"/>
      <c r="I140" s="88"/>
      <c r="J140" s="16"/>
      <c r="K140" s="16"/>
      <c r="L140" s="16"/>
      <c r="M140" s="16"/>
      <c r="N140" s="16"/>
      <c r="O140" s="16"/>
    </row>
    <row r="141" spans="1:15">
      <c r="B141" s="88"/>
      <c r="C141" s="93"/>
      <c r="D141" s="88"/>
      <c r="E141" s="88"/>
      <c r="F141" s="88"/>
      <c r="G141" s="88"/>
      <c r="H141" s="88"/>
      <c r="I141" s="88"/>
      <c r="J141" s="16"/>
      <c r="K141" s="16"/>
      <c r="L141" s="16"/>
      <c r="M141" s="16"/>
      <c r="N141" s="16"/>
      <c r="O141" s="16"/>
    </row>
    <row r="142" spans="1:15">
      <c r="B142" s="94" t="e">
        <f>I139</f>
        <v>#REF!</v>
      </c>
      <c r="C142" s="94" t="e">
        <f>B142*C$98</f>
        <v>#REF!</v>
      </c>
      <c r="D142" s="94" t="e">
        <f>$C142*0.4</f>
        <v>#REF!</v>
      </c>
      <c r="E142" s="94" t="e">
        <f>C142*E$95</f>
        <v>#REF!</v>
      </c>
      <c r="F142" s="94" t="e">
        <f>D142*E$95</f>
        <v>#REF!</v>
      </c>
      <c r="G142" s="94" t="e">
        <f>E142*B$40</f>
        <v>#REF!</v>
      </c>
      <c r="H142" s="94" t="e">
        <f>F142*F$40</f>
        <v>#REF!</v>
      </c>
      <c r="I142" s="94" t="e">
        <f>$G142+$H142</f>
        <v>#REF!</v>
      </c>
      <c r="J142" s="47"/>
      <c r="K142" s="47"/>
      <c r="L142" s="47"/>
      <c r="M142" s="47"/>
      <c r="N142" s="47"/>
      <c r="O142" s="47"/>
    </row>
    <row r="143" spans="1:15">
      <c r="A143" s="47"/>
      <c r="B143" s="16"/>
      <c r="C143" s="47"/>
      <c r="D143" s="47"/>
      <c r="E143" s="47"/>
      <c r="F143" s="47"/>
      <c r="G143" s="47"/>
      <c r="H143" s="47"/>
      <c r="I143" s="47"/>
      <c r="J143" s="47"/>
      <c r="K143" s="47"/>
      <c r="L143" s="47"/>
      <c r="M143" s="47"/>
      <c r="N143" s="47"/>
      <c r="O143" s="47"/>
    </row>
    <row r="144" spans="1:15">
      <c r="A144" s="16"/>
      <c r="B144" s="16"/>
      <c r="C144" s="47"/>
      <c r="D144" s="16"/>
      <c r="E144" s="16"/>
      <c r="F144" s="16"/>
      <c r="G144" s="16"/>
      <c r="H144" s="16"/>
      <c r="I144" s="16"/>
      <c r="J144" s="16"/>
      <c r="K144" s="16"/>
      <c r="L144" s="16"/>
      <c r="M144" s="16"/>
      <c r="N144" s="16"/>
      <c r="O144" s="16"/>
    </row>
    <row r="145" spans="1:16">
      <c r="A145" s="16"/>
      <c r="B145" s="95"/>
      <c r="C145" s="87" t="s">
        <v>33</v>
      </c>
      <c r="D145" s="87" t="s">
        <v>133</v>
      </c>
      <c r="E145" s="87" t="s">
        <v>133</v>
      </c>
      <c r="F145" s="95"/>
      <c r="G145" s="95"/>
      <c r="H145" s="16"/>
      <c r="I145" s="16"/>
      <c r="J145" s="16"/>
      <c r="K145" s="16"/>
      <c r="L145" s="16"/>
      <c r="M145" s="16"/>
      <c r="N145" s="16"/>
    </row>
    <row r="146" spans="1:16">
      <c r="A146" s="16"/>
      <c r="B146" s="90"/>
      <c r="C146" s="89" t="s">
        <v>122</v>
      </c>
      <c r="D146" s="89" t="s">
        <v>122</v>
      </c>
      <c r="E146" s="89" t="s">
        <v>122</v>
      </c>
      <c r="F146" s="89" t="s">
        <v>133</v>
      </c>
      <c r="G146" s="90"/>
      <c r="H146" s="16"/>
      <c r="I146" s="16"/>
      <c r="J146" s="16"/>
      <c r="K146" s="16"/>
      <c r="L146" s="16"/>
      <c r="M146" s="16"/>
      <c r="N146" s="16"/>
    </row>
    <row r="147" spans="1:16">
      <c r="A147" s="16"/>
      <c r="B147" s="89" t="s">
        <v>45</v>
      </c>
      <c r="C147" s="89" t="s">
        <v>124</v>
      </c>
      <c r="D147" s="89" t="s">
        <v>124</v>
      </c>
      <c r="E147" s="89" t="s">
        <v>132</v>
      </c>
      <c r="F147" s="89" t="s">
        <v>134</v>
      </c>
      <c r="G147" s="89" t="s">
        <v>133</v>
      </c>
      <c r="H147" s="16"/>
      <c r="I147" s="16"/>
      <c r="J147" s="16"/>
      <c r="K147" s="16"/>
      <c r="L147" s="16"/>
      <c r="M147" s="16"/>
      <c r="N147" s="16"/>
    </row>
    <row r="148" spans="1:16">
      <c r="B148" s="89" t="s">
        <v>125</v>
      </c>
      <c r="C148" s="89" t="s">
        <v>126</v>
      </c>
      <c r="D148" s="89" t="s">
        <v>126</v>
      </c>
      <c r="E148" s="89" t="s">
        <v>126</v>
      </c>
      <c r="F148" s="89" t="s">
        <v>135</v>
      </c>
      <c r="G148" s="89" t="s">
        <v>136</v>
      </c>
      <c r="H148" s="16"/>
      <c r="I148" s="16"/>
      <c r="J148" s="16"/>
      <c r="K148" s="16"/>
      <c r="L148" s="16"/>
      <c r="M148" s="16"/>
      <c r="N148" s="16"/>
    </row>
    <row r="149" spans="1:16">
      <c r="B149" s="96"/>
      <c r="C149" s="91" t="s">
        <v>137</v>
      </c>
      <c r="D149" s="91" t="s">
        <v>138</v>
      </c>
      <c r="E149" s="91" t="s">
        <v>138</v>
      </c>
      <c r="F149" s="97"/>
      <c r="G149" s="96"/>
      <c r="H149" s="16"/>
      <c r="I149" s="16"/>
      <c r="J149" s="16"/>
      <c r="K149" s="16"/>
      <c r="L149" s="16"/>
      <c r="M149" s="16"/>
      <c r="N149" s="16"/>
    </row>
    <row r="150" spans="1:16">
      <c r="B150" s="88"/>
      <c r="C150" s="88"/>
      <c r="D150" s="88"/>
      <c r="E150" s="88"/>
      <c r="F150" s="88"/>
      <c r="G150" s="88"/>
      <c r="H150" s="16"/>
      <c r="I150" s="16"/>
      <c r="J150" s="16"/>
      <c r="K150" s="16"/>
      <c r="L150" s="16"/>
      <c r="M150" s="16"/>
      <c r="N150" s="16"/>
    </row>
    <row r="151" spans="1:16">
      <c r="B151" s="98" t="e">
        <f>SUM(B100:B142)</f>
        <v>#REF!</v>
      </c>
      <c r="C151" s="98" t="e">
        <f>SUM(C100:C142)</f>
        <v>#REF!</v>
      </c>
      <c r="D151" s="98" t="e">
        <f>D32-C151</f>
        <v>#REF!</v>
      </c>
      <c r="E151" s="98">
        <v>0</v>
      </c>
      <c r="F151" s="98" t="e">
        <f>(D151*10*B40)+(E151*10*F40)</f>
        <v>#REF!</v>
      </c>
      <c r="G151" s="99" t="e">
        <f>F151/(E151+D151*10)</f>
        <v>#REF!</v>
      </c>
      <c r="H151" s="47"/>
      <c r="I151" s="16"/>
      <c r="J151" s="16"/>
      <c r="K151" s="16"/>
      <c r="L151" s="16"/>
      <c r="M151" s="16"/>
      <c r="N151" s="16"/>
    </row>
    <row r="152" spans="1:16">
      <c r="A152" s="16"/>
      <c r="B152" s="16"/>
      <c r="C152" s="16"/>
      <c r="D152" s="16"/>
      <c r="E152" s="16"/>
      <c r="F152" s="16"/>
      <c r="G152" s="16"/>
      <c r="H152" s="16"/>
      <c r="I152" s="16"/>
      <c r="J152" s="16"/>
      <c r="K152" s="16"/>
      <c r="L152" s="16"/>
      <c r="M152" s="16"/>
      <c r="N152" s="16"/>
      <c r="O152" s="16"/>
    </row>
    <row r="153" spans="1:16">
      <c r="A153" s="16"/>
      <c r="B153" s="16"/>
      <c r="C153" s="16"/>
      <c r="D153" s="16"/>
      <c r="E153" s="16"/>
      <c r="F153" s="16"/>
      <c r="G153" s="16"/>
      <c r="H153" s="16"/>
      <c r="I153" s="16"/>
      <c r="J153" s="16"/>
      <c r="K153" s="16"/>
      <c r="L153" s="16"/>
      <c r="M153" s="16"/>
      <c r="N153" s="16"/>
      <c r="O153" s="16"/>
    </row>
    <row r="154" spans="1:16">
      <c r="A154" s="16"/>
      <c r="B154" s="16"/>
      <c r="C154" s="16"/>
      <c r="D154" s="16"/>
      <c r="E154" s="16"/>
      <c r="F154" s="16"/>
      <c r="H154" s="16"/>
      <c r="I154" s="16"/>
      <c r="J154" s="16"/>
      <c r="K154" s="16"/>
      <c r="L154" s="16"/>
      <c r="M154" s="16"/>
      <c r="N154" s="16"/>
      <c r="O154" s="16"/>
    </row>
    <row r="155" spans="1:16">
      <c r="A155" s="16"/>
      <c r="B155" s="16"/>
      <c r="C155" s="16"/>
      <c r="D155" s="16"/>
      <c r="E155" s="16"/>
      <c r="F155" s="16"/>
      <c r="H155" s="16"/>
      <c r="I155" s="16"/>
      <c r="J155" s="16"/>
      <c r="K155" s="16"/>
      <c r="L155" s="16"/>
      <c r="M155" s="16"/>
      <c r="N155" s="16"/>
      <c r="O155" s="16"/>
    </row>
    <row r="156" spans="1:16">
      <c r="A156" s="16"/>
      <c r="B156" s="16"/>
      <c r="C156" s="16"/>
      <c r="D156" s="16"/>
      <c r="E156" s="16"/>
      <c r="F156" s="16"/>
      <c r="G156" s="16"/>
      <c r="H156" s="16"/>
      <c r="I156" s="16"/>
      <c r="J156" s="16"/>
      <c r="K156" s="16"/>
      <c r="L156" s="16"/>
      <c r="M156" s="16"/>
      <c r="N156" s="16"/>
      <c r="O156" s="16"/>
    </row>
    <row r="157" spans="1:16">
      <c r="A157" s="16"/>
      <c r="B157" s="16"/>
      <c r="C157" s="16"/>
      <c r="D157" s="16"/>
      <c r="E157" s="16"/>
      <c r="F157" s="16"/>
      <c r="H157" s="16"/>
      <c r="I157" s="16"/>
      <c r="J157" s="16"/>
      <c r="K157" s="16"/>
      <c r="L157" s="16"/>
      <c r="M157" s="16"/>
      <c r="N157" s="16"/>
      <c r="O157" s="16"/>
    </row>
    <row r="158" spans="1:16">
      <c r="A158" s="12"/>
      <c r="B158" s="16"/>
      <c r="C158" s="16"/>
      <c r="D158" s="16"/>
      <c r="E158" s="16"/>
      <c r="F158" s="16"/>
      <c r="G158" s="16"/>
      <c r="H158" s="16"/>
      <c r="I158" s="16"/>
      <c r="J158" s="16"/>
      <c r="K158" s="16"/>
      <c r="L158" s="16"/>
      <c r="M158" s="16"/>
      <c r="N158" s="16"/>
      <c r="O158" s="16"/>
      <c r="P158" s="16"/>
    </row>
    <row r="159" spans="1:16">
      <c r="A159" s="12"/>
      <c r="B159" s="16"/>
      <c r="C159" s="16"/>
      <c r="D159" s="16"/>
      <c r="E159" s="16"/>
      <c r="F159" s="16"/>
      <c r="G159" s="16"/>
      <c r="H159" s="16"/>
      <c r="I159" s="16"/>
      <c r="J159" s="16"/>
      <c r="K159" s="16"/>
      <c r="L159" s="16"/>
      <c r="M159" s="16"/>
      <c r="N159" s="16"/>
      <c r="O159" s="16"/>
      <c r="P159" s="16"/>
    </row>
    <row r="160" spans="1:16">
      <c r="B160" s="100"/>
      <c r="C160" s="100"/>
      <c r="D160" s="100"/>
      <c r="E160" s="100"/>
      <c r="F160" s="100"/>
      <c r="G160" s="100"/>
      <c r="H160" s="100"/>
      <c r="I160" s="16"/>
      <c r="J160" s="16"/>
      <c r="K160" s="16"/>
      <c r="L160" s="16"/>
      <c r="M160" s="16"/>
      <c r="N160" s="16"/>
      <c r="O160" s="16"/>
      <c r="P160" s="16"/>
    </row>
    <row r="161" spans="2:16">
      <c r="B161" s="100"/>
      <c r="C161" s="100"/>
      <c r="D161" s="100"/>
      <c r="E161" s="100"/>
      <c r="F161" s="100"/>
      <c r="G161" s="100"/>
      <c r="H161" s="100"/>
      <c r="I161" s="16"/>
      <c r="J161" s="16"/>
      <c r="K161" s="16"/>
      <c r="L161" s="16"/>
      <c r="M161" s="16"/>
      <c r="N161" s="16"/>
      <c r="O161" s="16"/>
      <c r="P161" s="16"/>
    </row>
    <row r="162" spans="2:16">
      <c r="B162" s="100"/>
      <c r="C162" s="100"/>
      <c r="D162" s="100"/>
      <c r="E162" s="100"/>
      <c r="F162" s="100"/>
      <c r="G162" s="100"/>
      <c r="H162" s="100"/>
      <c r="I162" s="16"/>
      <c r="J162" s="16"/>
      <c r="K162" s="16"/>
      <c r="L162" s="16"/>
      <c r="M162" s="16"/>
      <c r="N162" s="16"/>
      <c r="O162" s="16"/>
      <c r="P162" s="16"/>
    </row>
    <row r="163" spans="2:16">
      <c r="B163" s="100"/>
      <c r="C163" s="100"/>
      <c r="D163" s="100"/>
      <c r="E163" s="100"/>
      <c r="F163" s="100"/>
      <c r="G163" s="100"/>
      <c r="H163" s="100"/>
      <c r="I163" s="16"/>
      <c r="J163" s="16"/>
      <c r="K163" s="16"/>
      <c r="L163" s="16"/>
      <c r="M163" s="16"/>
      <c r="N163" s="16"/>
      <c r="O163" s="16"/>
      <c r="P163" s="16"/>
    </row>
    <row r="164" spans="2:16">
      <c r="B164" s="100"/>
      <c r="C164" s="100"/>
      <c r="D164" s="100"/>
      <c r="E164" s="100"/>
      <c r="F164" s="100"/>
      <c r="G164" s="100"/>
      <c r="H164" s="100"/>
      <c r="I164" s="16"/>
      <c r="J164" s="16"/>
      <c r="K164" s="16"/>
      <c r="L164" s="16"/>
      <c r="M164" s="16"/>
      <c r="N164" s="16"/>
      <c r="O164" s="16"/>
      <c r="P164" s="16"/>
    </row>
    <row r="165" spans="2:16">
      <c r="B165" s="100"/>
      <c r="C165" s="100"/>
      <c r="D165" s="100"/>
      <c r="E165" s="100"/>
      <c r="F165" s="100"/>
      <c r="G165" s="100"/>
      <c r="H165" s="100"/>
      <c r="I165" s="16"/>
      <c r="J165" s="16"/>
      <c r="K165" s="16"/>
      <c r="L165" s="16"/>
      <c r="M165" s="16"/>
      <c r="N165" s="16"/>
      <c r="O165" s="16"/>
      <c r="P165" s="16"/>
    </row>
    <row r="166" spans="2:16">
      <c r="B166" s="100"/>
      <c r="C166" s="100"/>
      <c r="D166" s="100"/>
      <c r="E166" s="100"/>
      <c r="F166" s="100"/>
      <c r="G166" s="100"/>
      <c r="H166" s="100"/>
      <c r="I166" s="16"/>
      <c r="J166" s="16"/>
      <c r="K166" s="16"/>
      <c r="L166" s="16"/>
      <c r="M166" s="16"/>
      <c r="N166" s="16"/>
      <c r="O166" s="16"/>
      <c r="P166" s="16"/>
    </row>
    <row r="167" spans="2:16">
      <c r="B167" s="100"/>
      <c r="C167" s="100"/>
      <c r="D167" s="100"/>
      <c r="E167" s="100"/>
      <c r="F167" s="100"/>
      <c r="G167" s="100"/>
      <c r="H167" s="100"/>
      <c r="I167" s="16"/>
      <c r="J167" s="16"/>
      <c r="K167" s="16"/>
      <c r="L167" s="16"/>
      <c r="M167" s="16"/>
      <c r="N167" s="16"/>
      <c r="O167" s="16"/>
      <c r="P167" s="16"/>
    </row>
    <row r="168" spans="2:16">
      <c r="B168" s="100"/>
      <c r="C168" s="100"/>
      <c r="D168" s="100"/>
      <c r="E168" s="100"/>
      <c r="F168" s="100"/>
      <c r="G168" s="100"/>
      <c r="H168" s="100"/>
      <c r="I168" s="16"/>
      <c r="J168" s="16"/>
      <c r="K168" s="16"/>
      <c r="L168" s="16"/>
      <c r="M168" s="16"/>
      <c r="N168" s="16"/>
      <c r="O168" s="16"/>
      <c r="P168" s="16"/>
    </row>
    <row r="169" spans="2:16">
      <c r="B169" s="100"/>
      <c r="C169" s="100"/>
      <c r="D169" s="100"/>
      <c r="E169" s="100"/>
      <c r="F169" s="100"/>
      <c r="G169" s="100"/>
      <c r="H169" s="100"/>
      <c r="I169" s="16"/>
      <c r="J169" s="16"/>
      <c r="K169" s="16"/>
      <c r="L169" s="16"/>
      <c r="M169" s="16"/>
      <c r="N169" s="16"/>
      <c r="O169" s="16"/>
      <c r="P169" s="16"/>
    </row>
    <row r="170" spans="2:16">
      <c r="B170" s="100"/>
      <c r="C170" s="100"/>
      <c r="D170" s="100"/>
      <c r="E170" s="100"/>
      <c r="F170" s="100"/>
      <c r="G170" s="100"/>
      <c r="H170" s="100"/>
      <c r="I170" s="16"/>
      <c r="J170" s="16"/>
      <c r="K170" s="16"/>
      <c r="L170" s="16"/>
      <c r="M170" s="16"/>
      <c r="N170" s="16"/>
      <c r="O170" s="16"/>
      <c r="P170" s="16"/>
    </row>
    <row r="171" spans="2:16">
      <c r="B171" s="100"/>
      <c r="C171" s="100"/>
      <c r="D171" s="100"/>
      <c r="E171" s="100"/>
      <c r="F171" s="100"/>
      <c r="G171" s="100"/>
      <c r="H171" s="100"/>
      <c r="I171" s="16"/>
      <c r="J171" s="16"/>
      <c r="K171" s="16"/>
      <c r="L171" s="16"/>
      <c r="M171" s="16"/>
      <c r="N171" s="16"/>
      <c r="O171" s="16"/>
      <c r="P171" s="16"/>
    </row>
    <row r="172" spans="2:16">
      <c r="B172" s="100"/>
      <c r="C172" s="100"/>
      <c r="D172" s="100"/>
      <c r="E172" s="100"/>
      <c r="F172" s="100"/>
      <c r="G172" s="100"/>
      <c r="H172" s="100"/>
      <c r="I172" s="16"/>
      <c r="J172" s="16"/>
      <c r="K172" s="16"/>
      <c r="L172" s="16"/>
      <c r="M172" s="16"/>
      <c r="N172" s="16"/>
      <c r="O172" s="16"/>
      <c r="P172" s="16"/>
    </row>
    <row r="173" spans="2:16">
      <c r="B173" s="100"/>
      <c r="C173" s="100"/>
      <c r="D173" s="100"/>
      <c r="E173" s="100"/>
      <c r="F173" s="100"/>
      <c r="G173" s="100"/>
      <c r="H173" s="100"/>
      <c r="I173" s="16"/>
      <c r="J173" s="16"/>
      <c r="K173" s="16"/>
      <c r="L173" s="16"/>
      <c r="M173" s="16"/>
      <c r="N173" s="16"/>
      <c r="O173" s="16"/>
      <c r="P173" s="16"/>
    </row>
    <row r="174" spans="2:16">
      <c r="B174" s="100"/>
      <c r="C174" s="100"/>
      <c r="D174" s="100"/>
      <c r="E174" s="100"/>
      <c r="F174" s="100"/>
      <c r="G174" s="100"/>
      <c r="H174" s="100"/>
      <c r="I174" s="16"/>
      <c r="J174" s="16"/>
      <c r="K174" s="16"/>
      <c r="L174" s="16"/>
      <c r="M174" s="16"/>
      <c r="N174" s="16"/>
      <c r="O174" s="16"/>
      <c r="P174" s="16"/>
    </row>
    <row r="175" spans="2:16">
      <c r="B175" s="100"/>
      <c r="C175" s="100"/>
      <c r="D175" s="100"/>
      <c r="E175" s="100"/>
      <c r="F175" s="100"/>
      <c r="G175" s="100"/>
      <c r="H175" s="100"/>
      <c r="I175" s="16"/>
      <c r="J175" s="16"/>
      <c r="K175" s="16"/>
      <c r="L175" s="16"/>
      <c r="M175" s="16"/>
      <c r="N175" s="16"/>
      <c r="O175" s="16"/>
      <c r="P175" s="16"/>
    </row>
    <row r="176" spans="2:16">
      <c r="B176" s="100"/>
      <c r="C176" s="100"/>
      <c r="D176" s="100"/>
      <c r="E176" s="100"/>
      <c r="F176" s="100"/>
      <c r="G176" s="100"/>
      <c r="H176" s="100"/>
      <c r="I176" s="16"/>
      <c r="J176" s="16"/>
      <c r="K176" s="16"/>
      <c r="L176" s="16"/>
      <c r="M176" s="16"/>
      <c r="N176" s="16"/>
      <c r="O176" s="16"/>
      <c r="P176" s="16"/>
    </row>
    <row r="177" spans="2:16">
      <c r="B177" s="100"/>
      <c r="C177" s="100"/>
      <c r="D177" s="100"/>
      <c r="E177" s="100"/>
      <c r="F177" s="100"/>
      <c r="G177" s="100"/>
      <c r="H177" s="100"/>
      <c r="I177" s="16"/>
      <c r="J177" s="16"/>
      <c r="K177" s="16"/>
      <c r="L177" s="16"/>
      <c r="M177" s="16"/>
      <c r="N177" s="16"/>
      <c r="O177" s="16"/>
      <c r="P177" s="16"/>
    </row>
    <row r="178" spans="2:16">
      <c r="B178" s="100"/>
      <c r="C178" s="100"/>
      <c r="D178" s="100"/>
      <c r="E178" s="100"/>
      <c r="F178" s="100"/>
      <c r="G178" s="100"/>
      <c r="H178" s="100"/>
      <c r="I178" s="16"/>
      <c r="J178" s="16"/>
      <c r="K178" s="16"/>
      <c r="L178" s="16"/>
      <c r="M178" s="16"/>
      <c r="N178" s="16"/>
      <c r="O178" s="16"/>
      <c r="P178" s="16"/>
    </row>
    <row r="179" spans="2:16">
      <c r="B179" s="100"/>
      <c r="C179" s="100"/>
      <c r="D179" s="100"/>
      <c r="E179" s="100"/>
      <c r="F179" s="100"/>
      <c r="G179" s="100"/>
      <c r="H179" s="100"/>
      <c r="I179" s="16"/>
      <c r="J179" s="16"/>
      <c r="K179" s="16"/>
      <c r="L179" s="16"/>
      <c r="M179" s="16"/>
      <c r="N179" s="16"/>
      <c r="O179" s="16"/>
      <c r="P179" s="16"/>
    </row>
    <row r="180" spans="2:16">
      <c r="B180" s="100"/>
      <c r="C180" s="100"/>
      <c r="D180" s="100"/>
      <c r="E180" s="100"/>
      <c r="F180" s="100"/>
      <c r="G180" s="100"/>
      <c r="H180" s="100"/>
      <c r="I180" s="16"/>
      <c r="J180" s="16"/>
      <c r="K180" s="16"/>
      <c r="L180" s="16"/>
      <c r="M180" s="16"/>
      <c r="N180" s="16"/>
      <c r="O180" s="16"/>
      <c r="P180" s="16"/>
    </row>
    <row r="181" spans="2:16">
      <c r="B181" s="100"/>
      <c r="C181" s="100"/>
      <c r="D181" s="100"/>
      <c r="E181" s="100"/>
      <c r="F181" s="100"/>
      <c r="G181" s="100"/>
      <c r="H181" s="100"/>
      <c r="I181" s="16"/>
      <c r="J181" s="16"/>
      <c r="K181" s="16"/>
      <c r="L181" s="16"/>
      <c r="M181" s="16"/>
      <c r="N181" s="16"/>
      <c r="O181" s="16"/>
      <c r="P181" s="16"/>
    </row>
    <row r="182" spans="2:16">
      <c r="B182" s="100"/>
      <c r="C182" s="100"/>
      <c r="D182" s="100"/>
      <c r="E182" s="100"/>
      <c r="F182" s="100"/>
      <c r="G182" s="100"/>
      <c r="H182" s="100"/>
      <c r="I182" s="16"/>
      <c r="J182" s="16"/>
      <c r="K182" s="16"/>
      <c r="L182" s="16"/>
      <c r="M182" s="16"/>
      <c r="N182" s="16"/>
      <c r="O182" s="16"/>
      <c r="P182" s="16"/>
    </row>
    <row r="183" spans="2:16">
      <c r="B183" s="100"/>
      <c r="C183" s="100"/>
      <c r="D183" s="100"/>
      <c r="E183" s="100"/>
      <c r="F183" s="100"/>
      <c r="G183" s="100"/>
      <c r="H183" s="100"/>
      <c r="I183" s="16"/>
      <c r="J183" s="16"/>
      <c r="K183" s="16"/>
      <c r="L183" s="16"/>
      <c r="M183" s="16"/>
      <c r="N183" s="16"/>
      <c r="O183" s="16"/>
      <c r="P183" s="16"/>
    </row>
    <row r="184" spans="2:16">
      <c r="B184" s="100"/>
      <c r="C184" s="100"/>
      <c r="D184" s="100"/>
      <c r="E184" s="100"/>
      <c r="F184" s="100"/>
      <c r="G184" s="100"/>
      <c r="H184" s="100"/>
      <c r="I184" s="16"/>
      <c r="J184" s="16"/>
      <c r="K184" s="16"/>
      <c r="L184" s="16"/>
      <c r="M184" s="16"/>
      <c r="N184" s="16"/>
      <c r="O184" s="16"/>
      <c r="P184" s="16"/>
    </row>
    <row r="185" spans="2:16">
      <c r="B185" s="100"/>
      <c r="C185" s="100"/>
      <c r="D185" s="100"/>
      <c r="E185" s="100"/>
      <c r="F185" s="100"/>
      <c r="G185" s="100"/>
      <c r="H185" s="100"/>
      <c r="I185" s="16"/>
      <c r="J185" s="16"/>
      <c r="K185" s="16"/>
      <c r="L185" s="16"/>
      <c r="M185" s="16"/>
      <c r="N185" s="16"/>
      <c r="O185" s="16"/>
      <c r="P185" s="16"/>
    </row>
    <row r="186" spans="2:16">
      <c r="B186" s="100"/>
      <c r="C186" s="100"/>
      <c r="D186" s="100"/>
      <c r="E186" s="100"/>
      <c r="F186" s="100"/>
      <c r="G186" s="100"/>
      <c r="H186" s="100"/>
      <c r="I186" s="16"/>
      <c r="J186" s="16"/>
      <c r="K186" s="16"/>
      <c r="L186" s="16"/>
      <c r="M186" s="16"/>
      <c r="N186" s="16"/>
      <c r="O186" s="16"/>
      <c r="P186" s="16"/>
    </row>
    <row r="187" spans="2:16">
      <c r="B187" s="100"/>
      <c r="C187" s="100"/>
      <c r="D187" s="100"/>
      <c r="E187" s="100"/>
      <c r="F187" s="100"/>
      <c r="G187" s="100"/>
      <c r="H187" s="100"/>
      <c r="I187" s="16"/>
      <c r="J187" s="16"/>
      <c r="K187" s="16"/>
      <c r="L187" s="16"/>
      <c r="M187" s="16"/>
      <c r="N187" s="16"/>
      <c r="O187" s="16"/>
      <c r="P187" s="16"/>
    </row>
    <row r="188" spans="2:16">
      <c r="B188" s="100"/>
      <c r="C188" s="100"/>
      <c r="D188" s="100"/>
      <c r="E188" s="100"/>
      <c r="F188" s="100"/>
      <c r="G188" s="100"/>
      <c r="H188" s="100"/>
      <c r="I188" s="16"/>
      <c r="J188" s="16"/>
      <c r="K188" s="16"/>
      <c r="L188" s="16"/>
      <c r="M188" s="16"/>
      <c r="N188" s="16"/>
      <c r="O188" s="16"/>
      <c r="P188" s="16"/>
    </row>
    <row r="189" spans="2:16">
      <c r="B189" s="100"/>
      <c r="C189" s="100"/>
      <c r="D189" s="100"/>
      <c r="E189" s="100"/>
      <c r="F189" s="100"/>
      <c r="G189" s="100"/>
      <c r="H189" s="100"/>
      <c r="I189" s="16"/>
      <c r="J189" s="16"/>
      <c r="K189" s="16"/>
      <c r="L189" s="16"/>
      <c r="M189" s="16"/>
      <c r="N189" s="16"/>
      <c r="O189" s="16"/>
      <c r="P189" s="16"/>
    </row>
    <row r="190" spans="2:16">
      <c r="B190" s="100"/>
      <c r="C190" s="100"/>
      <c r="D190" s="100"/>
      <c r="E190" s="100"/>
      <c r="F190" s="100"/>
      <c r="G190" s="100"/>
      <c r="H190" s="100"/>
      <c r="I190" s="16"/>
      <c r="J190" s="16"/>
      <c r="K190" s="16"/>
      <c r="L190" s="16"/>
      <c r="M190" s="16"/>
      <c r="N190" s="16"/>
      <c r="O190" s="16"/>
      <c r="P190" s="16"/>
    </row>
    <row r="191" spans="2:16">
      <c r="B191" s="100"/>
      <c r="C191" s="100"/>
      <c r="D191" s="100"/>
      <c r="E191" s="100"/>
      <c r="F191" s="100"/>
      <c r="G191" s="100"/>
      <c r="H191" s="100"/>
      <c r="I191" s="16"/>
      <c r="J191" s="16"/>
      <c r="K191" s="16"/>
      <c r="L191" s="16"/>
      <c r="M191" s="16"/>
      <c r="N191" s="16"/>
      <c r="O191" s="16"/>
      <c r="P191" s="16"/>
    </row>
    <row r="192" spans="2:16">
      <c r="B192" s="100"/>
      <c r="C192" s="100"/>
      <c r="D192" s="100"/>
      <c r="E192" s="100"/>
      <c r="F192" s="100"/>
      <c r="G192" s="100"/>
      <c r="H192" s="100"/>
      <c r="I192" s="16"/>
      <c r="J192" s="16"/>
      <c r="K192" s="16"/>
      <c r="L192" s="16"/>
      <c r="M192" s="16"/>
      <c r="N192" s="16"/>
      <c r="O192" s="16"/>
      <c r="P192" s="16"/>
    </row>
    <row r="193" spans="2:16">
      <c r="B193" s="100"/>
      <c r="C193" s="100"/>
      <c r="D193" s="100"/>
      <c r="E193" s="100"/>
      <c r="F193" s="100"/>
      <c r="G193" s="100"/>
      <c r="H193" s="100"/>
      <c r="I193" s="16"/>
      <c r="J193" s="16"/>
      <c r="K193" s="16"/>
      <c r="L193" s="16"/>
      <c r="M193" s="16"/>
      <c r="N193" s="16"/>
      <c r="O193" s="16"/>
      <c r="P193" s="16"/>
    </row>
    <row r="194" spans="2:16">
      <c r="B194" s="100"/>
      <c r="C194" s="100"/>
      <c r="D194" s="100"/>
      <c r="E194" s="100"/>
      <c r="F194" s="100"/>
      <c r="G194" s="100"/>
      <c r="H194" s="100"/>
      <c r="I194" s="16"/>
      <c r="J194" s="16"/>
      <c r="K194" s="16"/>
      <c r="L194" s="16"/>
      <c r="M194" s="16"/>
      <c r="N194" s="16"/>
      <c r="O194" s="16"/>
      <c r="P194" s="16"/>
    </row>
    <row r="195" spans="2:16">
      <c r="B195" s="100"/>
      <c r="C195" s="100"/>
      <c r="D195" s="100"/>
      <c r="E195" s="100"/>
      <c r="F195" s="100"/>
      <c r="G195" s="100"/>
      <c r="H195" s="100"/>
      <c r="I195" s="16"/>
      <c r="J195" s="16"/>
      <c r="K195" s="16"/>
      <c r="L195" s="16"/>
      <c r="M195" s="16"/>
      <c r="N195" s="16"/>
      <c r="O195" s="16"/>
      <c r="P195" s="16"/>
    </row>
    <row r="196" spans="2:16">
      <c r="B196" s="100"/>
      <c r="C196" s="100"/>
      <c r="D196" s="100"/>
      <c r="E196" s="100"/>
      <c r="F196" s="100"/>
      <c r="G196" s="100"/>
      <c r="H196" s="100"/>
      <c r="I196" s="16"/>
      <c r="J196" s="16"/>
      <c r="K196" s="16"/>
      <c r="L196" s="16"/>
      <c r="M196" s="16"/>
      <c r="N196" s="16"/>
      <c r="O196" s="16"/>
      <c r="P196" s="16"/>
    </row>
    <row r="197" spans="2:16">
      <c r="B197" s="100"/>
      <c r="C197" s="100"/>
      <c r="D197" s="100"/>
      <c r="E197" s="100"/>
      <c r="F197" s="100"/>
      <c r="G197" s="100"/>
      <c r="H197" s="100"/>
      <c r="I197" s="16"/>
      <c r="J197" s="16"/>
      <c r="K197" s="16"/>
      <c r="L197" s="16"/>
      <c r="M197" s="16"/>
      <c r="N197" s="16"/>
      <c r="O197" s="16"/>
      <c r="P197" s="16"/>
    </row>
    <row r="198" spans="2:16">
      <c r="B198" s="100"/>
      <c r="C198" s="100"/>
      <c r="D198" s="100"/>
      <c r="E198" s="100"/>
      <c r="F198" s="100"/>
      <c r="G198" s="100"/>
      <c r="H198" s="100"/>
      <c r="I198" s="16"/>
      <c r="J198" s="16"/>
      <c r="K198" s="16"/>
      <c r="L198" s="16"/>
      <c r="M198" s="16"/>
      <c r="N198" s="16"/>
      <c r="O198" s="16"/>
      <c r="P198" s="16"/>
    </row>
    <row r="199" spans="2:16">
      <c r="B199" s="100"/>
      <c r="C199" s="100"/>
      <c r="D199" s="100"/>
      <c r="E199" s="100"/>
      <c r="F199" s="100"/>
      <c r="G199" s="100"/>
      <c r="H199" s="100"/>
      <c r="I199" s="16"/>
      <c r="J199" s="16"/>
      <c r="K199" s="16"/>
      <c r="L199" s="16"/>
      <c r="M199" s="16"/>
      <c r="N199" s="16"/>
      <c r="O199" s="16"/>
      <c r="P199" s="16"/>
    </row>
    <row r="200" spans="2:16">
      <c r="B200" s="100"/>
      <c r="C200" s="100"/>
      <c r="D200" s="100"/>
      <c r="E200" s="100"/>
      <c r="F200" s="100"/>
      <c r="G200" s="100"/>
      <c r="H200" s="100"/>
      <c r="I200" s="16"/>
      <c r="J200" s="16"/>
      <c r="K200" s="16"/>
      <c r="L200" s="16"/>
      <c r="M200" s="16"/>
      <c r="N200" s="16"/>
      <c r="O200" s="16"/>
      <c r="P200" s="16"/>
    </row>
    <row r="201" spans="2:16">
      <c r="B201" s="100"/>
      <c r="C201" s="100"/>
      <c r="D201" s="100"/>
      <c r="E201" s="100"/>
      <c r="F201" s="100"/>
      <c r="G201" s="100"/>
      <c r="H201" s="100"/>
      <c r="I201" s="16"/>
      <c r="J201" s="16"/>
      <c r="K201" s="16"/>
      <c r="L201" s="16"/>
      <c r="M201" s="16"/>
      <c r="N201" s="16"/>
      <c r="O201" s="16"/>
      <c r="P201" s="16"/>
    </row>
    <row r="202" spans="2:16">
      <c r="B202" s="100"/>
      <c r="C202" s="100"/>
      <c r="D202" s="100"/>
      <c r="E202" s="100"/>
      <c r="F202" s="100"/>
      <c r="G202" s="100"/>
      <c r="H202" s="100"/>
      <c r="I202" s="16"/>
      <c r="J202" s="16"/>
      <c r="K202" s="16"/>
      <c r="L202" s="16"/>
      <c r="M202" s="16"/>
      <c r="N202" s="16"/>
      <c r="O202" s="16"/>
      <c r="P202" s="16"/>
    </row>
    <row r="203" spans="2:16">
      <c r="B203" s="100"/>
      <c r="C203" s="100"/>
      <c r="D203" s="100"/>
      <c r="E203" s="100"/>
      <c r="F203" s="100"/>
      <c r="G203" s="100"/>
      <c r="H203" s="100"/>
      <c r="I203" s="16"/>
      <c r="J203" s="16"/>
      <c r="K203" s="16"/>
      <c r="L203" s="16"/>
      <c r="M203" s="16"/>
      <c r="N203" s="16"/>
      <c r="O203" s="16"/>
      <c r="P203" s="16"/>
    </row>
    <row r="204" spans="2:16">
      <c r="B204" s="100"/>
      <c r="C204" s="100"/>
      <c r="D204" s="100"/>
      <c r="E204" s="100"/>
      <c r="F204" s="100"/>
      <c r="G204" s="100"/>
      <c r="H204" s="100"/>
      <c r="I204" s="16"/>
      <c r="J204" s="16"/>
      <c r="K204" s="16"/>
      <c r="L204" s="16"/>
      <c r="M204" s="16"/>
      <c r="N204" s="16"/>
      <c r="O204" s="16"/>
      <c r="P204" s="16"/>
    </row>
    <row r="205" spans="2:16">
      <c r="B205" s="100"/>
      <c r="C205" s="100"/>
      <c r="D205" s="100"/>
      <c r="E205" s="100"/>
      <c r="F205" s="100"/>
      <c r="G205" s="100"/>
      <c r="H205" s="100"/>
      <c r="I205" s="16"/>
      <c r="J205" s="16"/>
      <c r="K205" s="16"/>
      <c r="L205" s="16"/>
      <c r="M205" s="16"/>
      <c r="N205" s="16"/>
      <c r="O205" s="16"/>
      <c r="P205" s="16"/>
    </row>
    <row r="206" spans="2:16">
      <c r="B206" s="100"/>
      <c r="C206" s="100"/>
      <c r="D206" s="100"/>
      <c r="E206" s="100"/>
      <c r="F206" s="100"/>
      <c r="G206" s="100"/>
      <c r="H206" s="100"/>
      <c r="I206" s="16"/>
      <c r="J206" s="16"/>
      <c r="K206" s="16"/>
      <c r="L206" s="16"/>
      <c r="M206" s="16"/>
      <c r="N206" s="16"/>
      <c r="O206" s="16"/>
      <c r="P206" s="16"/>
    </row>
    <row r="207" spans="2:16">
      <c r="B207" s="100"/>
      <c r="C207" s="100"/>
      <c r="D207" s="100"/>
      <c r="E207" s="100"/>
      <c r="F207" s="100"/>
      <c r="G207" s="100"/>
      <c r="H207" s="100"/>
      <c r="I207" s="16"/>
      <c r="J207" s="16"/>
      <c r="K207" s="16"/>
      <c r="L207" s="16"/>
      <c r="M207" s="16"/>
      <c r="N207" s="16"/>
      <c r="O207" s="16"/>
      <c r="P207" s="16"/>
    </row>
    <row r="208" spans="2:16">
      <c r="B208" s="100"/>
      <c r="C208" s="100"/>
      <c r="D208" s="100"/>
      <c r="E208" s="100"/>
      <c r="F208" s="100"/>
      <c r="G208" s="100"/>
      <c r="H208" s="100"/>
      <c r="I208" s="16"/>
      <c r="J208" s="16"/>
      <c r="K208" s="16"/>
      <c r="L208" s="16"/>
      <c r="M208" s="16"/>
      <c r="N208" s="16"/>
      <c r="O208" s="16"/>
      <c r="P208" s="16"/>
    </row>
    <row r="209" spans="2:16">
      <c r="B209" s="100"/>
      <c r="C209" s="100"/>
      <c r="D209" s="100"/>
      <c r="E209" s="100"/>
      <c r="F209" s="100"/>
      <c r="G209" s="100"/>
      <c r="H209" s="100"/>
      <c r="I209" s="16"/>
      <c r="J209" s="16"/>
      <c r="K209" s="16"/>
      <c r="L209" s="16"/>
      <c r="M209" s="16"/>
      <c r="N209" s="16"/>
      <c r="O209" s="16"/>
      <c r="P209" s="16"/>
    </row>
    <row r="210" spans="2:16">
      <c r="B210" s="100"/>
      <c r="C210" s="100"/>
      <c r="D210" s="100"/>
      <c r="E210" s="100"/>
      <c r="F210" s="100"/>
      <c r="G210" s="100"/>
      <c r="H210" s="100"/>
      <c r="I210" s="16"/>
      <c r="J210" s="16"/>
      <c r="K210" s="16"/>
      <c r="L210" s="16"/>
      <c r="M210" s="16"/>
      <c r="N210" s="16"/>
      <c r="O210" s="16"/>
      <c r="P210" s="16"/>
    </row>
    <row r="211" spans="2:16">
      <c r="B211" s="100"/>
      <c r="C211" s="100"/>
      <c r="D211" s="100"/>
      <c r="E211" s="100"/>
      <c r="F211" s="100"/>
      <c r="G211" s="100"/>
      <c r="H211" s="100"/>
      <c r="I211" s="16"/>
      <c r="J211" s="16"/>
      <c r="K211" s="16"/>
      <c r="L211" s="16"/>
      <c r="M211" s="16"/>
      <c r="N211" s="16"/>
      <c r="O211" s="16"/>
      <c r="P211" s="16"/>
    </row>
    <row r="212" spans="2:16">
      <c r="B212" s="100"/>
      <c r="C212" s="100"/>
      <c r="D212" s="100"/>
      <c r="E212" s="100"/>
      <c r="F212" s="100"/>
      <c r="G212" s="100"/>
      <c r="H212" s="100"/>
      <c r="I212" s="16"/>
      <c r="J212" s="16"/>
      <c r="K212" s="16"/>
      <c r="L212" s="16"/>
      <c r="M212" s="16"/>
      <c r="N212" s="16"/>
      <c r="O212" s="16"/>
      <c r="P212" s="16"/>
    </row>
    <row r="213" spans="2:16">
      <c r="B213" s="101"/>
      <c r="C213" s="101"/>
      <c r="D213" s="101"/>
      <c r="E213" s="101"/>
      <c r="F213" s="101"/>
      <c r="G213" s="101"/>
      <c r="H213" s="101"/>
    </row>
    <row r="214" spans="2:16">
      <c r="B214" s="101"/>
      <c r="C214" s="101"/>
      <c r="D214" s="101"/>
      <c r="E214" s="101"/>
      <c r="F214" s="101"/>
      <c r="G214" s="101"/>
      <c r="H214" s="101"/>
    </row>
    <row r="215" spans="2:16">
      <c r="B215" s="101"/>
      <c r="C215" s="101"/>
      <c r="D215" s="101"/>
      <c r="E215" s="101"/>
      <c r="F215" s="101"/>
      <c r="G215" s="101"/>
      <c r="H215" s="101"/>
    </row>
    <row r="216" spans="2:16">
      <c r="B216" s="101"/>
      <c r="C216" s="101"/>
      <c r="D216" s="101"/>
      <c r="E216" s="101"/>
      <c r="F216" s="101"/>
      <c r="G216" s="101"/>
      <c r="H216" s="101"/>
    </row>
    <row r="217" spans="2:16">
      <c r="B217" s="101"/>
      <c r="C217" s="101"/>
      <c r="D217" s="101"/>
      <c r="E217" s="101"/>
      <c r="F217" s="101"/>
      <c r="G217" s="101"/>
      <c r="H217" s="101"/>
    </row>
    <row r="218" spans="2:16">
      <c r="B218" s="101"/>
      <c r="C218" s="101"/>
      <c r="D218" s="101"/>
      <c r="E218" s="101"/>
      <c r="F218" s="101"/>
      <c r="G218" s="101"/>
      <c r="H218" s="101"/>
    </row>
    <row r="219" spans="2:16">
      <c r="B219" s="101"/>
      <c r="C219" s="101"/>
      <c r="D219" s="101"/>
      <c r="E219" s="101"/>
      <c r="F219" s="101"/>
      <c r="G219" s="101"/>
      <c r="H219" s="101"/>
    </row>
    <row r="220" spans="2:16">
      <c r="B220" s="101"/>
      <c r="C220" s="101"/>
      <c r="D220" s="101"/>
      <c r="E220" s="101"/>
      <c r="F220" s="101"/>
      <c r="G220" s="101"/>
      <c r="H220" s="101"/>
    </row>
    <row r="221" spans="2:16">
      <c r="B221" s="101"/>
      <c r="C221" s="101"/>
      <c r="D221" s="101"/>
      <c r="E221" s="101"/>
      <c r="F221" s="101"/>
      <c r="G221" s="101"/>
      <c r="H221" s="101"/>
    </row>
    <row r="222" spans="2:16">
      <c r="B222" s="101"/>
      <c r="C222" s="101"/>
      <c r="D222" s="101"/>
      <c r="E222" s="101"/>
      <c r="F222" s="101"/>
      <c r="G222" s="101"/>
      <c r="H222" s="101"/>
    </row>
    <row r="223" spans="2:16">
      <c r="B223" s="101"/>
      <c r="C223" s="101"/>
      <c r="D223" s="101"/>
      <c r="E223" s="101"/>
      <c r="F223" s="101"/>
      <c r="G223" s="101"/>
      <c r="H223" s="101"/>
    </row>
    <row r="224" spans="2:16">
      <c r="B224" s="101"/>
      <c r="C224" s="101"/>
      <c r="D224" s="101"/>
      <c r="E224" s="101"/>
      <c r="F224" s="101"/>
      <c r="G224" s="101"/>
      <c r="H224" s="101"/>
    </row>
    <row r="225" spans="2:8">
      <c r="B225" s="101"/>
      <c r="C225" s="101"/>
      <c r="D225" s="101"/>
      <c r="E225" s="101"/>
      <c r="F225" s="101"/>
      <c r="G225" s="101"/>
      <c r="H225" s="101"/>
    </row>
    <row r="226" spans="2:8">
      <c r="B226" s="101"/>
      <c r="C226" s="101"/>
      <c r="D226" s="101"/>
      <c r="E226" s="101"/>
      <c r="F226" s="101"/>
      <c r="G226" s="101"/>
      <c r="H226" s="101"/>
    </row>
    <row r="227" spans="2:8">
      <c r="B227" s="101"/>
      <c r="C227" s="101"/>
      <c r="D227" s="101"/>
      <c r="E227" s="101"/>
      <c r="F227" s="101"/>
      <c r="G227" s="101"/>
      <c r="H227" s="101"/>
    </row>
    <row r="228" spans="2:8">
      <c r="B228" s="101"/>
      <c r="C228" s="101"/>
      <c r="D228" s="101"/>
      <c r="E228" s="101"/>
      <c r="F228" s="101"/>
      <c r="G228" s="101"/>
      <c r="H228" s="101"/>
    </row>
    <row r="229" spans="2:8">
      <c r="B229" s="101"/>
      <c r="C229" s="101"/>
      <c r="D229" s="101"/>
      <c r="E229" s="101"/>
      <c r="F229" s="101"/>
      <c r="G229" s="101"/>
      <c r="H229" s="101"/>
    </row>
    <row r="230" spans="2:8">
      <c r="B230" s="101"/>
      <c r="C230" s="101"/>
      <c r="D230" s="101"/>
      <c r="E230" s="101"/>
      <c r="F230" s="101"/>
      <c r="G230" s="101"/>
      <c r="H230" s="101"/>
    </row>
    <row r="231" spans="2:8">
      <c r="B231" s="101"/>
      <c r="C231" s="101"/>
      <c r="D231" s="101"/>
      <c r="E231" s="101"/>
      <c r="F231" s="101"/>
      <c r="G231" s="101"/>
      <c r="H231" s="101"/>
    </row>
    <row r="232" spans="2:8">
      <c r="B232" s="101"/>
      <c r="C232" s="101"/>
      <c r="D232" s="101"/>
      <c r="E232" s="101"/>
      <c r="F232" s="101"/>
      <c r="G232" s="101"/>
      <c r="H232" s="101"/>
    </row>
    <row r="233" spans="2:8">
      <c r="B233" s="101"/>
      <c r="C233" s="101"/>
      <c r="D233" s="101"/>
      <c r="E233" s="101"/>
      <c r="F233" s="101"/>
      <c r="G233" s="101"/>
      <c r="H233" s="101"/>
    </row>
    <row r="234" spans="2:8">
      <c r="B234" s="101"/>
      <c r="C234" s="101"/>
      <c r="D234" s="101"/>
      <c r="E234" s="101"/>
      <c r="F234" s="101"/>
      <c r="G234" s="101"/>
      <c r="H234" s="101"/>
    </row>
    <row r="235" spans="2:8">
      <c r="B235" s="101"/>
      <c r="C235" s="101"/>
      <c r="D235" s="101"/>
      <c r="E235" s="101"/>
      <c r="F235" s="101"/>
      <c r="G235" s="101"/>
      <c r="H235" s="101"/>
    </row>
    <row r="236" spans="2:8">
      <c r="B236" s="101"/>
      <c r="C236" s="101"/>
      <c r="D236" s="101"/>
      <c r="E236" s="101"/>
      <c r="F236" s="101"/>
      <c r="G236" s="101"/>
      <c r="H236" s="101"/>
    </row>
    <row r="237" spans="2:8">
      <c r="B237" s="101"/>
      <c r="C237" s="101"/>
      <c r="D237" s="101"/>
      <c r="E237" s="101"/>
      <c r="F237" s="101"/>
      <c r="G237" s="101"/>
      <c r="H237" s="101"/>
    </row>
    <row r="238" spans="2:8">
      <c r="B238" s="101"/>
      <c r="C238" s="101"/>
      <c r="D238" s="101"/>
      <c r="E238" s="101"/>
      <c r="F238" s="101"/>
      <c r="G238" s="101"/>
      <c r="H238" s="101"/>
    </row>
    <row r="239" spans="2:8">
      <c r="B239" s="101"/>
      <c r="C239" s="101"/>
      <c r="D239" s="101"/>
      <c r="E239" s="101"/>
      <c r="F239" s="101"/>
      <c r="G239" s="101"/>
      <c r="H239" s="101"/>
    </row>
    <row r="240" spans="2:8">
      <c r="B240" s="101"/>
      <c r="C240" s="101"/>
      <c r="D240" s="101"/>
      <c r="E240" s="101"/>
      <c r="F240" s="101"/>
      <c r="G240" s="101"/>
      <c r="H240" s="101"/>
    </row>
    <row r="241" spans="2:8">
      <c r="B241" s="101"/>
      <c r="C241" s="101"/>
      <c r="D241" s="101"/>
      <c r="E241" s="101"/>
      <c r="F241" s="101"/>
      <c r="G241" s="101"/>
      <c r="H241" s="101"/>
    </row>
    <row r="242" spans="2:8">
      <c r="B242" s="101"/>
      <c r="C242" s="101"/>
      <c r="D242" s="101"/>
      <c r="E242" s="101"/>
      <c r="F242" s="101"/>
      <c r="G242" s="101"/>
      <c r="H242" s="101"/>
    </row>
    <row r="243" spans="2:8">
      <c r="B243" s="101"/>
      <c r="C243" s="101"/>
      <c r="D243" s="101"/>
      <c r="E243" s="101"/>
      <c r="F243" s="101"/>
      <c r="G243" s="101"/>
      <c r="H243" s="101"/>
    </row>
    <row r="244" spans="2:8">
      <c r="B244" s="101"/>
      <c r="C244" s="101"/>
      <c r="D244" s="101"/>
      <c r="E244" s="101"/>
      <c r="F244" s="101"/>
      <c r="G244" s="101"/>
      <c r="H244" s="101"/>
    </row>
    <row r="245" spans="2:8">
      <c r="B245" s="101"/>
      <c r="C245" s="101"/>
      <c r="D245" s="101"/>
      <c r="E245" s="101"/>
      <c r="F245" s="101"/>
      <c r="G245" s="101"/>
      <c r="H245" s="101"/>
    </row>
    <row r="246" spans="2:8">
      <c r="B246" s="101"/>
      <c r="C246" s="101"/>
      <c r="D246" s="101"/>
      <c r="E246" s="101"/>
      <c r="F246" s="101"/>
      <c r="G246" s="101"/>
      <c r="H246" s="101"/>
    </row>
    <row r="247" spans="2:8">
      <c r="B247" s="101"/>
      <c r="C247" s="101"/>
      <c r="D247" s="101"/>
      <c r="E247" s="101"/>
      <c r="F247" s="101"/>
      <c r="G247" s="101"/>
      <c r="H247" s="101"/>
    </row>
    <row r="248" spans="2:8">
      <c r="B248" s="101"/>
      <c r="C248" s="101"/>
      <c r="D248" s="101"/>
      <c r="E248" s="101"/>
      <c r="F248" s="101"/>
      <c r="G248" s="101"/>
      <c r="H248" s="101"/>
    </row>
    <row r="249" spans="2:8">
      <c r="B249" s="101"/>
      <c r="C249" s="101"/>
      <c r="D249" s="101"/>
      <c r="E249" s="101"/>
      <c r="F249" s="101"/>
      <c r="G249" s="101"/>
      <c r="H249" s="101"/>
    </row>
    <row r="250" spans="2:8">
      <c r="B250" s="101"/>
      <c r="C250" s="101"/>
      <c r="D250" s="101"/>
      <c r="E250" s="101"/>
      <c r="F250" s="101"/>
      <c r="G250" s="101"/>
      <c r="H250" s="101"/>
    </row>
    <row r="251" spans="2:8">
      <c r="B251" s="101"/>
      <c r="C251" s="101"/>
      <c r="D251" s="101"/>
      <c r="E251" s="101"/>
      <c r="F251" s="101"/>
      <c r="G251" s="101"/>
      <c r="H251" s="101"/>
    </row>
    <row r="252" spans="2:8">
      <c r="B252" s="101"/>
      <c r="C252" s="101"/>
      <c r="D252" s="101"/>
      <c r="E252" s="101"/>
      <c r="F252" s="101"/>
      <c r="G252" s="101"/>
      <c r="H252" s="101"/>
    </row>
    <row r="253" spans="2:8">
      <c r="B253" s="101"/>
      <c r="C253" s="101"/>
      <c r="D253" s="101"/>
      <c r="E253" s="101"/>
      <c r="F253" s="101"/>
      <c r="G253" s="101"/>
      <c r="H253" s="101"/>
    </row>
    <row r="254" spans="2:8">
      <c r="B254" s="101"/>
      <c r="C254" s="101"/>
      <c r="D254" s="101"/>
      <c r="E254" s="101"/>
      <c r="F254" s="101"/>
      <c r="G254" s="101"/>
      <c r="H254" s="101"/>
    </row>
    <row r="255" spans="2:8">
      <c r="B255" s="101"/>
      <c r="C255" s="101"/>
      <c r="D255" s="101"/>
      <c r="E255" s="101"/>
      <c r="F255" s="101"/>
      <c r="G255" s="101"/>
      <c r="H255" s="101"/>
    </row>
    <row r="256" spans="2:8">
      <c r="B256" s="101"/>
      <c r="C256" s="101"/>
      <c r="D256" s="101"/>
      <c r="E256" s="101"/>
      <c r="F256" s="101"/>
      <c r="G256" s="101"/>
      <c r="H256" s="101"/>
    </row>
    <row r="257" spans="2:8">
      <c r="B257" s="101"/>
      <c r="C257" s="101"/>
      <c r="D257" s="101"/>
      <c r="E257" s="101"/>
      <c r="F257" s="101"/>
      <c r="G257" s="101"/>
      <c r="H257" s="101"/>
    </row>
    <row r="258" spans="2:8">
      <c r="B258" s="101"/>
      <c r="C258" s="101"/>
      <c r="D258" s="101"/>
      <c r="E258" s="101"/>
      <c r="F258" s="101"/>
      <c r="G258" s="101"/>
      <c r="H258" s="101"/>
    </row>
    <row r="259" spans="2:8">
      <c r="B259" s="101"/>
      <c r="C259" s="101"/>
      <c r="D259" s="101"/>
      <c r="E259" s="101"/>
      <c r="F259" s="101"/>
      <c r="G259" s="101"/>
      <c r="H259" s="101"/>
    </row>
    <row r="260" spans="2:8">
      <c r="B260" s="101"/>
      <c r="C260" s="101"/>
      <c r="D260" s="101"/>
      <c r="E260" s="101"/>
      <c r="F260" s="101"/>
      <c r="G260" s="101"/>
      <c r="H260" s="101"/>
    </row>
    <row r="261" spans="2:8">
      <c r="B261" s="101"/>
      <c r="C261" s="101"/>
      <c r="D261" s="101"/>
      <c r="E261" s="101"/>
      <c r="F261" s="101"/>
      <c r="G261" s="101"/>
      <c r="H261" s="101"/>
    </row>
    <row r="262" spans="2:8">
      <c r="B262" s="101"/>
      <c r="C262" s="101"/>
      <c r="D262" s="101"/>
      <c r="E262" s="101"/>
      <c r="F262" s="101"/>
      <c r="G262" s="101"/>
      <c r="H262" s="101"/>
    </row>
    <row r="263" spans="2:8">
      <c r="B263" s="101"/>
      <c r="C263" s="101"/>
      <c r="D263" s="101"/>
      <c r="E263" s="101"/>
      <c r="F263" s="101"/>
      <c r="G263" s="101"/>
      <c r="H263" s="101"/>
    </row>
    <row r="264" spans="2:8">
      <c r="B264" s="101"/>
      <c r="C264" s="101"/>
      <c r="D264" s="101"/>
      <c r="E264" s="101"/>
      <c r="F264" s="101"/>
      <c r="G264" s="101"/>
      <c r="H264" s="101"/>
    </row>
    <row r="265" spans="2:8">
      <c r="B265" s="101"/>
      <c r="C265" s="101"/>
      <c r="D265" s="101"/>
      <c r="E265" s="101"/>
      <c r="F265" s="101"/>
      <c r="G265" s="101"/>
      <c r="H265" s="101"/>
    </row>
    <row r="266" spans="2:8">
      <c r="B266" s="101"/>
      <c r="C266" s="101"/>
      <c r="D266" s="101"/>
      <c r="E266" s="101"/>
      <c r="F266" s="101"/>
      <c r="G266" s="101"/>
      <c r="H266" s="101"/>
    </row>
    <row r="267" spans="2:8">
      <c r="B267" s="101"/>
      <c r="C267" s="101"/>
      <c r="D267" s="101"/>
      <c r="E267" s="101"/>
      <c r="F267" s="101"/>
      <c r="G267" s="101"/>
      <c r="H267" s="101"/>
    </row>
    <row r="268" spans="2:8">
      <c r="B268" s="101"/>
      <c r="C268" s="101"/>
      <c r="D268" s="101"/>
      <c r="E268" s="101"/>
      <c r="F268" s="101"/>
      <c r="G268" s="101"/>
      <c r="H268" s="101"/>
    </row>
    <row r="269" spans="2:8">
      <c r="B269" s="101"/>
      <c r="C269" s="101"/>
      <c r="D269" s="101"/>
      <c r="E269" s="101"/>
      <c r="F269" s="101"/>
      <c r="G269" s="101"/>
      <c r="H269" s="101"/>
    </row>
    <row r="270" spans="2:8">
      <c r="B270" s="101"/>
      <c r="C270" s="101"/>
      <c r="D270" s="101"/>
      <c r="E270" s="101"/>
      <c r="F270" s="101"/>
      <c r="G270" s="101"/>
      <c r="H270" s="101"/>
    </row>
    <row r="271" spans="2:8">
      <c r="B271" s="101"/>
      <c r="C271" s="101"/>
      <c r="D271" s="101"/>
      <c r="E271" s="101"/>
      <c r="F271" s="101"/>
      <c r="G271" s="101"/>
      <c r="H271" s="101"/>
    </row>
    <row r="272" spans="2:8">
      <c r="B272" s="101"/>
      <c r="C272" s="101"/>
      <c r="D272" s="101"/>
      <c r="E272" s="101"/>
      <c r="F272" s="101"/>
      <c r="G272" s="101"/>
      <c r="H272" s="101"/>
    </row>
    <row r="273" spans="2:8">
      <c r="B273" s="101"/>
      <c r="C273" s="101"/>
      <c r="D273" s="101"/>
      <c r="E273" s="101"/>
      <c r="F273" s="101"/>
      <c r="G273" s="101"/>
      <c r="H273" s="101"/>
    </row>
    <row r="274" spans="2:8">
      <c r="B274" s="101"/>
      <c r="C274" s="101"/>
      <c r="D274" s="101"/>
      <c r="E274" s="101"/>
      <c r="F274" s="101"/>
      <c r="G274" s="101"/>
      <c r="H274" s="101"/>
    </row>
    <row r="275" spans="2:8">
      <c r="B275" s="101"/>
      <c r="C275" s="101"/>
      <c r="D275" s="101"/>
      <c r="E275" s="101"/>
      <c r="F275" s="101"/>
      <c r="G275" s="101"/>
      <c r="H275" s="101"/>
    </row>
    <row r="276" spans="2:8">
      <c r="B276" s="101"/>
      <c r="C276" s="101"/>
      <c r="D276" s="101"/>
      <c r="E276" s="101"/>
      <c r="F276" s="101"/>
      <c r="G276" s="101"/>
      <c r="H276" s="101"/>
    </row>
    <row r="277" spans="2:8">
      <c r="B277" s="101"/>
      <c r="C277" s="101"/>
      <c r="D277" s="101"/>
      <c r="E277" s="101"/>
      <c r="F277" s="101"/>
      <c r="G277" s="101"/>
      <c r="H277" s="101"/>
    </row>
    <row r="278" spans="2:8">
      <c r="B278" s="101"/>
      <c r="C278" s="101"/>
      <c r="D278" s="101"/>
      <c r="E278" s="101"/>
      <c r="F278" s="101"/>
      <c r="G278" s="101"/>
      <c r="H278" s="101"/>
    </row>
    <row r="279" spans="2:8">
      <c r="B279" s="101"/>
      <c r="C279" s="101"/>
      <c r="D279" s="101"/>
      <c r="E279" s="101"/>
      <c r="F279" s="101"/>
      <c r="G279" s="101"/>
      <c r="H279" s="101"/>
    </row>
    <row r="280" spans="2:8">
      <c r="B280" s="101"/>
      <c r="C280" s="101"/>
      <c r="D280" s="101"/>
      <c r="E280" s="101"/>
      <c r="F280" s="101"/>
      <c r="G280" s="101"/>
      <c r="H280" s="101"/>
    </row>
    <row r="281" spans="2:8">
      <c r="B281" s="101"/>
      <c r="C281" s="101"/>
      <c r="D281" s="101"/>
      <c r="E281" s="101"/>
      <c r="F281" s="101"/>
      <c r="G281" s="101"/>
      <c r="H281" s="101"/>
    </row>
    <row r="282" spans="2:8">
      <c r="B282" s="101"/>
      <c r="C282" s="101"/>
      <c r="D282" s="101"/>
      <c r="E282" s="101"/>
      <c r="F282" s="101"/>
      <c r="G282" s="101"/>
      <c r="H282" s="101"/>
    </row>
    <row r="283" spans="2:8">
      <c r="B283" s="101"/>
      <c r="C283" s="101"/>
      <c r="D283" s="101"/>
      <c r="E283" s="101"/>
      <c r="F283" s="101"/>
      <c r="G283" s="101"/>
      <c r="H283" s="101"/>
    </row>
    <row r="284" spans="2:8">
      <c r="B284" s="101"/>
      <c r="C284" s="101"/>
      <c r="D284" s="101"/>
      <c r="E284" s="101"/>
      <c r="F284" s="101"/>
      <c r="G284" s="101"/>
      <c r="H284" s="101"/>
    </row>
    <row r="285" spans="2:8">
      <c r="B285" s="101"/>
      <c r="C285" s="101"/>
      <c r="D285" s="101"/>
      <c r="E285" s="101"/>
      <c r="F285" s="101"/>
      <c r="G285" s="101"/>
      <c r="H285" s="101"/>
    </row>
    <row r="286" spans="2:8">
      <c r="B286" s="101"/>
      <c r="C286" s="101"/>
      <c r="D286" s="101"/>
      <c r="E286" s="101"/>
      <c r="F286" s="101"/>
      <c r="G286" s="101"/>
      <c r="H286" s="101"/>
    </row>
    <row r="287" spans="2:8">
      <c r="B287" s="101"/>
      <c r="C287" s="101"/>
      <c r="D287" s="101"/>
      <c r="E287" s="101"/>
      <c r="F287" s="101"/>
      <c r="G287" s="101"/>
      <c r="H287" s="101"/>
    </row>
    <row r="288" spans="2:8">
      <c r="B288" s="101"/>
      <c r="C288" s="101"/>
      <c r="D288" s="101"/>
      <c r="E288" s="101"/>
      <c r="F288" s="101"/>
      <c r="G288" s="101"/>
      <c r="H288" s="101"/>
    </row>
    <row r="289" spans="2:8">
      <c r="B289" s="101"/>
      <c r="C289" s="101"/>
      <c r="D289" s="101"/>
      <c r="E289" s="101"/>
      <c r="F289" s="101"/>
      <c r="G289" s="101"/>
      <c r="H289" s="101"/>
    </row>
    <row r="290" spans="2:8">
      <c r="B290" s="101"/>
      <c r="C290" s="101"/>
      <c r="D290" s="101"/>
      <c r="E290" s="101"/>
      <c r="F290" s="101"/>
      <c r="G290" s="101"/>
      <c r="H290" s="101"/>
    </row>
    <row r="291" spans="2:8">
      <c r="B291" s="101"/>
      <c r="C291" s="101"/>
      <c r="D291" s="101"/>
      <c r="E291" s="101"/>
      <c r="F291" s="101"/>
      <c r="G291" s="101"/>
      <c r="H291" s="101"/>
    </row>
    <row r="292" spans="2:8">
      <c r="B292" s="101"/>
      <c r="C292" s="101"/>
      <c r="D292" s="101"/>
      <c r="E292" s="101"/>
      <c r="F292" s="101"/>
      <c r="G292" s="101"/>
      <c r="H292" s="101"/>
    </row>
    <row r="293" spans="2:8">
      <c r="B293" s="101"/>
      <c r="C293" s="101"/>
      <c r="D293" s="101"/>
      <c r="E293" s="101"/>
      <c r="F293" s="101"/>
      <c r="G293" s="101"/>
      <c r="H293" s="101"/>
    </row>
    <row r="294" spans="2:8">
      <c r="B294" s="101"/>
      <c r="C294" s="101"/>
      <c r="D294" s="101"/>
      <c r="E294" s="101"/>
      <c r="F294" s="101"/>
      <c r="G294" s="101"/>
      <c r="H294" s="101"/>
    </row>
    <row r="295" spans="2:8">
      <c r="B295" s="101"/>
      <c r="C295" s="101"/>
      <c r="D295" s="101"/>
      <c r="E295" s="101"/>
      <c r="F295" s="101"/>
      <c r="G295" s="101"/>
      <c r="H295" s="101"/>
    </row>
    <row r="296" spans="2:8">
      <c r="B296" s="101"/>
      <c r="C296" s="101"/>
      <c r="D296" s="101"/>
      <c r="E296" s="101"/>
      <c r="F296" s="101"/>
      <c r="G296" s="101"/>
      <c r="H296" s="101"/>
    </row>
    <row r="297" spans="2:8">
      <c r="B297" s="101"/>
      <c r="C297" s="101"/>
      <c r="D297" s="101"/>
      <c r="E297" s="101"/>
      <c r="F297" s="101"/>
      <c r="G297" s="101"/>
      <c r="H297" s="101"/>
    </row>
    <row r="298" spans="2:8">
      <c r="B298" s="101"/>
      <c r="C298" s="101"/>
      <c r="D298" s="101"/>
      <c r="E298" s="101"/>
      <c r="F298" s="101"/>
      <c r="G298" s="101"/>
      <c r="H298" s="101"/>
    </row>
    <row r="299" spans="2:8">
      <c r="B299" s="101"/>
      <c r="C299" s="101"/>
      <c r="D299" s="101"/>
      <c r="E299" s="101"/>
      <c r="F299" s="101"/>
      <c r="G299" s="101"/>
      <c r="H299" s="101"/>
    </row>
    <row r="300" spans="2:8">
      <c r="B300" s="101"/>
      <c r="C300" s="101"/>
      <c r="D300" s="101"/>
      <c r="E300" s="101"/>
      <c r="F300" s="101"/>
      <c r="G300" s="101"/>
      <c r="H300" s="101"/>
    </row>
    <row r="301" spans="2:8">
      <c r="B301" s="101"/>
      <c r="C301" s="101"/>
      <c r="D301" s="101"/>
      <c r="E301" s="101"/>
      <c r="F301" s="101"/>
      <c r="G301" s="101"/>
      <c r="H301" s="101"/>
    </row>
    <row r="302" spans="2:8">
      <c r="B302" s="101"/>
      <c r="C302" s="101"/>
      <c r="D302" s="101"/>
      <c r="E302" s="101"/>
      <c r="F302" s="101"/>
      <c r="G302" s="101"/>
      <c r="H302" s="101"/>
    </row>
    <row r="303" spans="2:8">
      <c r="B303" s="101"/>
      <c r="C303" s="101"/>
      <c r="D303" s="101"/>
      <c r="E303" s="101"/>
      <c r="F303" s="101"/>
      <c r="G303" s="101"/>
      <c r="H303" s="101"/>
    </row>
    <row r="304" spans="2:8">
      <c r="B304" s="101"/>
      <c r="C304" s="101"/>
      <c r="D304" s="101"/>
      <c r="E304" s="101"/>
      <c r="F304" s="101"/>
      <c r="G304" s="101"/>
      <c r="H304" s="101"/>
    </row>
    <row r="305" spans="2:8">
      <c r="B305" s="101"/>
      <c r="C305" s="101"/>
      <c r="D305" s="101"/>
      <c r="E305" s="101"/>
      <c r="F305" s="101"/>
      <c r="G305" s="101"/>
      <c r="H305" s="101"/>
    </row>
    <row r="306" spans="2:8">
      <c r="B306" s="101"/>
      <c r="C306" s="101"/>
      <c r="D306" s="101"/>
      <c r="E306" s="101"/>
      <c r="F306" s="101"/>
      <c r="G306" s="101"/>
      <c r="H306" s="101"/>
    </row>
    <row r="307" spans="2:8">
      <c r="B307" s="101"/>
      <c r="C307" s="101"/>
      <c r="D307" s="101"/>
      <c r="E307" s="101"/>
      <c r="F307" s="101"/>
      <c r="G307" s="101"/>
      <c r="H307" s="101"/>
    </row>
    <row r="308" spans="2:8">
      <c r="B308" s="101"/>
      <c r="C308" s="101"/>
      <c r="D308" s="101"/>
      <c r="E308" s="101"/>
      <c r="F308" s="101"/>
      <c r="G308" s="101"/>
      <c r="H308" s="101"/>
    </row>
    <row r="309" spans="2:8">
      <c r="B309" s="101"/>
      <c r="C309" s="101"/>
      <c r="D309" s="101"/>
      <c r="E309" s="101"/>
      <c r="F309" s="101"/>
      <c r="G309" s="101"/>
      <c r="H309" s="101"/>
    </row>
    <row r="310" spans="2:8">
      <c r="B310" s="101"/>
      <c r="C310" s="101"/>
      <c r="D310" s="101"/>
      <c r="E310" s="101"/>
      <c r="F310" s="101"/>
      <c r="G310" s="101"/>
      <c r="H310" s="101"/>
    </row>
    <row r="311" spans="2:8">
      <c r="B311" s="101"/>
      <c r="C311" s="101"/>
      <c r="D311" s="101"/>
      <c r="E311" s="101"/>
      <c r="F311" s="101"/>
      <c r="G311" s="101"/>
      <c r="H311" s="101"/>
    </row>
    <row r="312" spans="2:8">
      <c r="B312" s="101"/>
      <c r="C312" s="101"/>
      <c r="D312" s="101"/>
      <c r="E312" s="101"/>
      <c r="F312" s="101"/>
      <c r="G312" s="101"/>
      <c r="H312" s="101"/>
    </row>
    <row r="313" spans="2:8">
      <c r="B313" s="101"/>
      <c r="C313" s="101"/>
      <c r="D313" s="101"/>
      <c r="E313" s="101"/>
      <c r="F313" s="101"/>
      <c r="G313" s="101"/>
      <c r="H313" s="101"/>
    </row>
    <row r="314" spans="2:8">
      <c r="B314" s="101"/>
      <c r="C314" s="101"/>
      <c r="D314" s="101"/>
      <c r="E314" s="101"/>
      <c r="F314" s="101"/>
      <c r="G314" s="101"/>
      <c r="H314" s="101"/>
    </row>
    <row r="315" spans="2:8">
      <c r="B315" s="101"/>
      <c r="C315" s="101"/>
      <c r="D315" s="101"/>
      <c r="E315" s="101"/>
      <c r="F315" s="101"/>
      <c r="G315" s="101"/>
      <c r="H315" s="101"/>
    </row>
    <row r="316" spans="2:8">
      <c r="B316" s="101"/>
      <c r="C316" s="101"/>
      <c r="D316" s="101"/>
      <c r="E316" s="101"/>
      <c r="F316" s="101"/>
      <c r="G316" s="101"/>
      <c r="H316" s="101"/>
    </row>
    <row r="317" spans="2:8">
      <c r="B317" s="101"/>
      <c r="C317" s="101"/>
      <c r="D317" s="101"/>
      <c r="E317" s="101"/>
      <c r="F317" s="101"/>
      <c r="G317" s="101"/>
      <c r="H317" s="101"/>
    </row>
    <row r="318" spans="2:8">
      <c r="B318" s="101"/>
      <c r="C318" s="101"/>
      <c r="D318" s="101"/>
      <c r="E318" s="101"/>
      <c r="F318" s="101"/>
      <c r="G318" s="101"/>
      <c r="H318" s="101"/>
    </row>
    <row r="319" spans="2:8">
      <c r="B319" s="101"/>
      <c r="C319" s="101"/>
      <c r="D319" s="101"/>
      <c r="E319" s="101"/>
      <c r="F319" s="101"/>
      <c r="G319" s="101"/>
      <c r="H319" s="101"/>
    </row>
    <row r="320" spans="2:8">
      <c r="B320" s="101"/>
      <c r="C320" s="101"/>
      <c r="D320" s="101"/>
      <c r="E320" s="101"/>
      <c r="F320" s="101"/>
      <c r="G320" s="101"/>
      <c r="H320" s="101"/>
    </row>
    <row r="321" spans="2:8">
      <c r="B321" s="101"/>
      <c r="C321" s="101"/>
      <c r="D321" s="101"/>
      <c r="E321" s="101"/>
      <c r="F321" s="101"/>
      <c r="G321" s="101"/>
      <c r="H321" s="101"/>
    </row>
    <row r="322" spans="2:8">
      <c r="B322" s="101"/>
      <c r="C322" s="101"/>
      <c r="D322" s="101"/>
      <c r="E322" s="101"/>
      <c r="F322" s="101"/>
      <c r="G322" s="101"/>
      <c r="H322" s="101"/>
    </row>
    <row r="323" spans="2:8">
      <c r="B323" s="101"/>
      <c r="C323" s="101"/>
      <c r="D323" s="101"/>
      <c r="E323" s="101"/>
      <c r="F323" s="101"/>
      <c r="G323" s="101"/>
      <c r="H323" s="101"/>
    </row>
    <row r="324" spans="2:8">
      <c r="B324" s="101"/>
      <c r="C324" s="101"/>
      <c r="D324" s="101"/>
      <c r="E324" s="101"/>
      <c r="F324" s="101"/>
      <c r="G324" s="101"/>
      <c r="H324" s="101"/>
    </row>
    <row r="325" spans="2:8">
      <c r="B325" s="101"/>
      <c r="C325" s="101"/>
      <c r="D325" s="101"/>
      <c r="E325" s="101"/>
      <c r="F325" s="101"/>
      <c r="G325" s="101"/>
      <c r="H325" s="101"/>
    </row>
    <row r="326" spans="2:8">
      <c r="B326" s="101"/>
      <c r="C326" s="101"/>
      <c r="D326" s="101"/>
      <c r="E326" s="101"/>
      <c r="F326" s="101"/>
      <c r="G326" s="101"/>
      <c r="H326" s="101"/>
    </row>
    <row r="327" spans="2:8">
      <c r="B327" s="101"/>
      <c r="C327" s="101"/>
      <c r="D327" s="101"/>
      <c r="E327" s="101"/>
      <c r="F327" s="101"/>
      <c r="G327" s="101"/>
      <c r="H327" s="101"/>
    </row>
    <row r="328" spans="2:8">
      <c r="B328" s="101"/>
      <c r="C328" s="101"/>
      <c r="D328" s="101"/>
      <c r="E328" s="101"/>
      <c r="F328" s="101"/>
      <c r="G328" s="101"/>
      <c r="H328" s="101"/>
    </row>
    <row r="329" spans="2:8">
      <c r="B329" s="101"/>
      <c r="C329" s="101"/>
      <c r="D329" s="101"/>
      <c r="E329" s="101"/>
      <c r="F329" s="101"/>
      <c r="G329" s="101"/>
      <c r="H329" s="101"/>
    </row>
    <row r="330" spans="2:8">
      <c r="B330" s="101"/>
      <c r="C330" s="101"/>
      <c r="D330" s="101"/>
      <c r="E330" s="101"/>
      <c r="F330" s="101"/>
      <c r="G330" s="101"/>
      <c r="H330" s="101"/>
    </row>
    <row r="331" spans="2:8">
      <c r="B331" s="101"/>
      <c r="C331" s="101"/>
      <c r="D331" s="101"/>
      <c r="E331" s="101"/>
      <c r="F331" s="101"/>
      <c r="G331" s="101"/>
      <c r="H331" s="101"/>
    </row>
    <row r="332" spans="2:8">
      <c r="B332" s="101"/>
      <c r="C332" s="101"/>
      <c r="D332" s="101"/>
      <c r="E332" s="101"/>
      <c r="F332" s="101"/>
      <c r="G332" s="101"/>
      <c r="H332" s="101"/>
    </row>
    <row r="333" spans="2:8">
      <c r="B333" s="101"/>
      <c r="C333" s="101"/>
      <c r="D333" s="101"/>
      <c r="E333" s="101"/>
      <c r="F333" s="101"/>
      <c r="G333" s="101"/>
      <c r="H333" s="101"/>
    </row>
    <row r="334" spans="2:8">
      <c r="B334" s="101"/>
      <c r="C334" s="101"/>
      <c r="D334" s="101"/>
      <c r="E334" s="101"/>
      <c r="F334" s="101"/>
      <c r="G334" s="101"/>
      <c r="H334" s="101"/>
    </row>
    <row r="335" spans="2:8">
      <c r="B335" s="101"/>
      <c r="C335" s="101"/>
      <c r="D335" s="101"/>
      <c r="E335" s="101"/>
      <c r="F335" s="101"/>
      <c r="G335" s="101"/>
      <c r="H335" s="101"/>
    </row>
    <row r="336" spans="2:8">
      <c r="B336" s="101"/>
      <c r="C336" s="101"/>
      <c r="D336" s="101"/>
      <c r="E336" s="101"/>
      <c r="F336" s="101"/>
      <c r="G336" s="101"/>
      <c r="H336" s="101"/>
    </row>
    <row r="337" spans="2:8">
      <c r="B337" s="101"/>
      <c r="C337" s="101"/>
      <c r="D337" s="101"/>
      <c r="E337" s="101"/>
      <c r="F337" s="101"/>
      <c r="G337" s="101"/>
      <c r="H337" s="101"/>
    </row>
    <row r="338" spans="2:8">
      <c r="B338" s="101"/>
      <c r="C338" s="101"/>
      <c r="D338" s="101"/>
      <c r="E338" s="101"/>
      <c r="F338" s="101"/>
      <c r="G338" s="101"/>
      <c r="H338" s="101"/>
    </row>
    <row r="339" spans="2:8">
      <c r="B339" s="101"/>
      <c r="C339" s="101"/>
      <c r="D339" s="101"/>
      <c r="E339" s="101"/>
      <c r="F339" s="101"/>
      <c r="G339" s="101"/>
      <c r="H339" s="101"/>
    </row>
    <row r="340" spans="2:8">
      <c r="B340" s="101"/>
      <c r="C340" s="101"/>
      <c r="D340" s="101"/>
      <c r="E340" s="101"/>
      <c r="F340" s="101"/>
      <c r="G340" s="101"/>
      <c r="H340" s="101"/>
    </row>
    <row r="341" spans="2:8">
      <c r="B341" s="101"/>
      <c r="C341" s="101"/>
      <c r="D341" s="101"/>
      <c r="E341" s="101"/>
      <c r="F341" s="101"/>
      <c r="G341" s="101"/>
      <c r="H341" s="101"/>
    </row>
    <row r="342" spans="2:8">
      <c r="B342" s="101"/>
      <c r="C342" s="101"/>
      <c r="D342" s="101"/>
      <c r="E342" s="101"/>
      <c r="F342" s="101"/>
      <c r="G342" s="101"/>
      <c r="H342" s="101"/>
    </row>
    <row r="343" spans="2:8">
      <c r="B343" s="101"/>
      <c r="C343" s="101"/>
      <c r="D343" s="101"/>
      <c r="E343" s="101"/>
      <c r="F343" s="101"/>
      <c r="G343" s="101"/>
      <c r="H343" s="101"/>
    </row>
    <row r="344" spans="2:8">
      <c r="B344" s="101"/>
      <c r="C344" s="101"/>
      <c r="D344" s="101"/>
      <c r="E344" s="101"/>
      <c r="F344" s="101"/>
      <c r="G344" s="101"/>
      <c r="H344" s="101"/>
    </row>
    <row r="345" spans="2:8">
      <c r="B345" s="101"/>
      <c r="C345" s="101"/>
      <c r="D345" s="101"/>
      <c r="E345" s="101"/>
      <c r="F345" s="101"/>
      <c r="G345" s="101"/>
      <c r="H345" s="101"/>
    </row>
    <row r="346" spans="2:8">
      <c r="B346" s="101"/>
      <c r="C346" s="101"/>
      <c r="D346" s="101"/>
      <c r="E346" s="101"/>
      <c r="F346" s="101"/>
      <c r="G346" s="101"/>
      <c r="H346" s="101"/>
    </row>
    <row r="347" spans="2:8">
      <c r="B347" s="101"/>
      <c r="C347" s="101"/>
      <c r="D347" s="101"/>
      <c r="E347" s="101"/>
      <c r="F347" s="101"/>
      <c r="G347" s="101"/>
      <c r="H347" s="101"/>
    </row>
    <row r="348" spans="2:8">
      <c r="B348" s="101"/>
      <c r="C348" s="101"/>
      <c r="D348" s="101"/>
      <c r="E348" s="101"/>
      <c r="F348" s="101"/>
      <c r="G348" s="101"/>
      <c r="H348" s="101"/>
    </row>
    <row r="349" spans="2:8">
      <c r="B349" s="101"/>
      <c r="C349" s="101"/>
      <c r="D349" s="101"/>
      <c r="E349" s="101"/>
      <c r="F349" s="101"/>
      <c r="G349" s="101"/>
      <c r="H349" s="101"/>
    </row>
    <row r="350" spans="2:8">
      <c r="B350" s="101"/>
      <c r="C350" s="101"/>
      <c r="D350" s="101"/>
      <c r="E350" s="101"/>
      <c r="F350" s="101"/>
      <c r="G350" s="101"/>
      <c r="H350" s="101"/>
    </row>
    <row r="351" spans="2:8">
      <c r="B351" s="101"/>
      <c r="C351" s="101"/>
      <c r="D351" s="101"/>
      <c r="E351" s="101"/>
      <c r="F351" s="101"/>
      <c r="G351" s="101"/>
      <c r="H351" s="101"/>
    </row>
    <row r="352" spans="2:8">
      <c r="B352" s="101"/>
      <c r="C352" s="101"/>
      <c r="D352" s="101"/>
      <c r="E352" s="101"/>
      <c r="F352" s="101"/>
      <c r="G352" s="101"/>
      <c r="H352" s="101"/>
    </row>
    <row r="353" spans="2:8">
      <c r="B353" s="101"/>
      <c r="C353" s="101"/>
      <c r="D353" s="101"/>
      <c r="E353" s="101"/>
      <c r="F353" s="101"/>
      <c r="G353" s="101"/>
      <c r="H353" s="101"/>
    </row>
    <row r="354" spans="2:8">
      <c r="B354" s="101"/>
      <c r="C354" s="101"/>
      <c r="D354" s="101"/>
      <c r="E354" s="101"/>
      <c r="F354" s="101"/>
      <c r="G354" s="101"/>
      <c r="H354" s="101"/>
    </row>
    <row r="355" spans="2:8">
      <c r="B355" s="101"/>
      <c r="C355" s="101"/>
      <c r="D355" s="101"/>
      <c r="E355" s="101"/>
      <c r="F355" s="101"/>
      <c r="G355" s="101"/>
      <c r="H355" s="101"/>
    </row>
    <row r="356" spans="2:8">
      <c r="B356" s="101"/>
      <c r="C356" s="101"/>
      <c r="D356" s="101"/>
      <c r="E356" s="101"/>
      <c r="F356" s="101"/>
      <c r="G356" s="101"/>
      <c r="H356" s="101"/>
    </row>
    <row r="357" spans="2:8">
      <c r="B357" s="101"/>
      <c r="C357" s="101"/>
      <c r="D357" s="101"/>
      <c r="E357" s="101"/>
      <c r="F357" s="101"/>
      <c r="G357" s="101"/>
      <c r="H357" s="101"/>
    </row>
    <row r="358" spans="2:8">
      <c r="B358" s="101"/>
      <c r="C358" s="101"/>
      <c r="D358" s="101"/>
      <c r="E358" s="101"/>
      <c r="F358" s="101"/>
      <c r="G358" s="101"/>
      <c r="H358" s="101"/>
    </row>
    <row r="359" spans="2:8">
      <c r="B359" s="101"/>
      <c r="C359" s="101"/>
      <c r="D359" s="101"/>
      <c r="E359" s="101"/>
      <c r="F359" s="101"/>
      <c r="G359" s="101"/>
      <c r="H359" s="101"/>
    </row>
    <row r="360" spans="2:8">
      <c r="B360" s="101"/>
      <c r="C360" s="101"/>
      <c r="D360" s="101"/>
      <c r="E360" s="101"/>
      <c r="F360" s="101"/>
      <c r="G360" s="101"/>
      <c r="H360" s="101"/>
    </row>
    <row r="361" spans="2:8">
      <c r="B361" s="101"/>
      <c r="C361" s="101"/>
      <c r="D361" s="101"/>
      <c r="E361" s="101"/>
      <c r="F361" s="101"/>
      <c r="G361" s="101"/>
      <c r="H361" s="101"/>
    </row>
    <row r="362" spans="2:8">
      <c r="B362" s="101"/>
      <c r="C362" s="101"/>
      <c r="D362" s="101"/>
      <c r="E362" s="101"/>
      <c r="F362" s="101"/>
      <c r="G362" s="101"/>
      <c r="H362" s="101"/>
    </row>
    <row r="363" spans="2:8">
      <c r="B363" s="101"/>
      <c r="C363" s="101"/>
      <c r="D363" s="101"/>
      <c r="E363" s="101"/>
      <c r="F363" s="101"/>
      <c r="G363" s="101"/>
      <c r="H363" s="101"/>
    </row>
    <row r="364" spans="2:8">
      <c r="B364" s="101"/>
      <c r="C364" s="101"/>
      <c r="D364" s="101"/>
      <c r="E364" s="101"/>
      <c r="F364" s="101"/>
      <c r="G364" s="101"/>
      <c r="H364" s="101"/>
    </row>
    <row r="365" spans="2:8">
      <c r="B365" s="101"/>
      <c r="C365" s="101"/>
      <c r="D365" s="101"/>
      <c r="E365" s="101"/>
      <c r="F365" s="101"/>
      <c r="G365" s="101"/>
      <c r="H365" s="101"/>
    </row>
    <row r="366" spans="2:8">
      <c r="B366" s="101"/>
      <c r="C366" s="101"/>
      <c r="D366" s="101"/>
      <c r="E366" s="101"/>
      <c r="F366" s="101"/>
      <c r="G366" s="101"/>
      <c r="H366" s="101"/>
    </row>
    <row r="367" spans="2:8">
      <c r="B367" s="101"/>
      <c r="C367" s="101"/>
      <c r="D367" s="101"/>
      <c r="E367" s="101"/>
      <c r="F367" s="101"/>
      <c r="G367" s="101"/>
      <c r="H367" s="101"/>
    </row>
    <row r="368" spans="2:8">
      <c r="B368" s="101"/>
      <c r="C368" s="101"/>
      <c r="D368" s="101"/>
      <c r="E368" s="101"/>
      <c r="F368" s="101"/>
      <c r="G368" s="101"/>
      <c r="H368" s="101"/>
    </row>
    <row r="369" spans="2:8">
      <c r="B369" s="101"/>
      <c r="C369" s="101"/>
      <c r="D369" s="101"/>
      <c r="E369" s="101"/>
      <c r="F369" s="101"/>
      <c r="G369" s="101"/>
      <c r="H369" s="101"/>
    </row>
    <row r="370" spans="2:8">
      <c r="B370" s="101"/>
      <c r="C370" s="101"/>
      <c r="D370" s="101"/>
      <c r="E370" s="101"/>
      <c r="F370" s="101"/>
      <c r="G370" s="101"/>
      <c r="H370" s="101"/>
    </row>
    <row r="371" spans="2:8">
      <c r="B371" s="101"/>
      <c r="C371" s="101"/>
      <c r="D371" s="101"/>
      <c r="E371" s="101"/>
      <c r="F371" s="101"/>
      <c r="G371" s="101"/>
      <c r="H371" s="101"/>
    </row>
    <row r="372" spans="2:8">
      <c r="B372" s="101"/>
      <c r="C372" s="101"/>
      <c r="D372" s="101"/>
      <c r="E372" s="101"/>
      <c r="F372" s="101"/>
      <c r="G372" s="101"/>
      <c r="H372" s="101"/>
    </row>
    <row r="373" spans="2:8">
      <c r="B373" s="101"/>
      <c r="C373" s="101"/>
      <c r="D373" s="101"/>
      <c r="E373" s="101"/>
      <c r="F373" s="101"/>
      <c r="G373" s="101"/>
      <c r="H373" s="101"/>
    </row>
    <row r="374" spans="2:8">
      <c r="B374" s="101"/>
      <c r="C374" s="101"/>
      <c r="D374" s="101"/>
      <c r="E374" s="101"/>
      <c r="F374" s="101"/>
      <c r="G374" s="101"/>
      <c r="H374" s="101"/>
    </row>
    <row r="375" spans="2:8">
      <c r="B375" s="101"/>
      <c r="C375" s="101"/>
      <c r="D375" s="101"/>
      <c r="E375" s="101"/>
      <c r="F375" s="101"/>
      <c r="G375" s="101"/>
      <c r="H375" s="101"/>
    </row>
    <row r="376" spans="2:8">
      <c r="B376" s="101"/>
      <c r="C376" s="101"/>
      <c r="D376" s="101"/>
      <c r="E376" s="101"/>
      <c r="F376" s="101"/>
      <c r="G376" s="101"/>
      <c r="H376" s="101"/>
    </row>
    <row r="377" spans="2:8">
      <c r="B377" s="101"/>
      <c r="C377" s="101"/>
      <c r="D377" s="101"/>
      <c r="E377" s="101"/>
      <c r="F377" s="101"/>
      <c r="G377" s="101"/>
      <c r="H377" s="101"/>
    </row>
    <row r="378" spans="2:8">
      <c r="B378" s="101"/>
      <c r="C378" s="101"/>
      <c r="D378" s="101"/>
      <c r="E378" s="101"/>
      <c r="F378" s="101"/>
      <c r="G378" s="101"/>
      <c r="H378" s="101"/>
    </row>
    <row r="379" spans="2:8">
      <c r="B379" s="101"/>
      <c r="C379" s="101"/>
      <c r="D379" s="101"/>
      <c r="E379" s="101"/>
      <c r="F379" s="101"/>
      <c r="G379" s="101"/>
      <c r="H379" s="101"/>
    </row>
    <row r="380" spans="2:8">
      <c r="B380" s="101"/>
      <c r="C380" s="101"/>
      <c r="D380" s="101"/>
      <c r="E380" s="101"/>
      <c r="F380" s="101"/>
      <c r="G380" s="101"/>
      <c r="H380" s="101"/>
    </row>
    <row r="381" spans="2:8">
      <c r="B381" s="101"/>
      <c r="C381" s="101"/>
      <c r="D381" s="101"/>
      <c r="E381" s="101"/>
      <c r="F381" s="101"/>
      <c r="G381" s="101"/>
      <c r="H381" s="101"/>
    </row>
    <row r="382" spans="2:8">
      <c r="B382" s="101"/>
      <c r="C382" s="101"/>
      <c r="D382" s="101"/>
      <c r="E382" s="101"/>
      <c r="F382" s="101"/>
      <c r="G382" s="101"/>
      <c r="H382" s="101"/>
    </row>
    <row r="383" spans="2:8">
      <c r="B383" s="101"/>
      <c r="C383" s="101"/>
      <c r="D383" s="101"/>
      <c r="E383" s="101"/>
      <c r="F383" s="101"/>
      <c r="G383" s="101"/>
      <c r="H383" s="101"/>
    </row>
    <row r="384" spans="2:8">
      <c r="B384" s="101"/>
      <c r="C384" s="101"/>
      <c r="D384" s="101"/>
      <c r="E384" s="101"/>
      <c r="F384" s="101"/>
      <c r="G384" s="101"/>
      <c r="H384" s="101"/>
    </row>
    <row r="385" spans="2:8">
      <c r="B385" s="101"/>
      <c r="C385" s="101"/>
      <c r="D385" s="101"/>
      <c r="E385" s="101"/>
      <c r="F385" s="101"/>
      <c r="G385" s="101"/>
      <c r="H385" s="101"/>
    </row>
    <row r="386" spans="2:8">
      <c r="B386" s="101"/>
      <c r="C386" s="101"/>
      <c r="D386" s="101"/>
      <c r="E386" s="101"/>
      <c r="F386" s="101"/>
      <c r="G386" s="101"/>
      <c r="H386" s="101"/>
    </row>
    <row r="387" spans="2:8">
      <c r="B387" s="101"/>
      <c r="C387" s="101"/>
      <c r="D387" s="101"/>
      <c r="E387" s="101"/>
      <c r="F387" s="101"/>
      <c r="G387" s="101"/>
      <c r="H387" s="101"/>
    </row>
    <row r="388" spans="2:8">
      <c r="B388" s="101"/>
      <c r="C388" s="101"/>
      <c r="D388" s="101"/>
      <c r="E388" s="101"/>
      <c r="F388" s="101"/>
      <c r="G388" s="101"/>
      <c r="H388" s="101"/>
    </row>
    <row r="389" spans="2:8">
      <c r="B389" s="101"/>
      <c r="C389" s="101"/>
      <c r="D389" s="101"/>
      <c r="E389" s="101"/>
      <c r="F389" s="101"/>
      <c r="G389" s="101"/>
      <c r="H389" s="101"/>
    </row>
    <row r="390" spans="2:8">
      <c r="B390" s="101"/>
      <c r="C390" s="101"/>
      <c r="D390" s="101"/>
      <c r="E390" s="101"/>
      <c r="F390" s="101"/>
      <c r="G390" s="101"/>
      <c r="H390" s="101"/>
    </row>
    <row r="391" spans="2:8">
      <c r="B391" s="101"/>
      <c r="C391" s="101"/>
      <c r="D391" s="101"/>
      <c r="E391" s="101"/>
      <c r="F391" s="101"/>
      <c r="G391" s="101"/>
      <c r="H391" s="101"/>
    </row>
    <row r="392" spans="2:8">
      <c r="B392" s="101"/>
      <c r="C392" s="101"/>
      <c r="D392" s="101"/>
      <c r="E392" s="101"/>
      <c r="F392" s="101"/>
      <c r="G392" s="101"/>
      <c r="H392" s="101"/>
    </row>
    <row r="393" spans="2:8">
      <c r="B393" s="101"/>
      <c r="C393" s="101"/>
      <c r="D393" s="101"/>
      <c r="E393" s="101"/>
      <c r="F393" s="101"/>
      <c r="G393" s="101"/>
      <c r="H393" s="101"/>
    </row>
    <row r="394" spans="2:8">
      <c r="B394" s="101"/>
      <c r="C394" s="101"/>
      <c r="D394" s="101"/>
      <c r="E394" s="101"/>
      <c r="F394" s="101"/>
      <c r="G394" s="101"/>
      <c r="H394" s="101"/>
    </row>
    <row r="395" spans="2:8">
      <c r="B395" s="101"/>
      <c r="C395" s="101"/>
      <c r="D395" s="101"/>
      <c r="E395" s="101"/>
      <c r="F395" s="101"/>
      <c r="G395" s="101"/>
      <c r="H395" s="101"/>
    </row>
    <row r="396" spans="2:8">
      <c r="B396" s="101"/>
      <c r="C396" s="101"/>
      <c r="D396" s="101"/>
      <c r="E396" s="101"/>
      <c r="F396" s="101"/>
      <c r="G396" s="101"/>
      <c r="H396" s="101"/>
    </row>
    <row r="397" spans="2:8">
      <c r="B397" s="101"/>
      <c r="C397" s="101"/>
      <c r="D397" s="101"/>
      <c r="E397" s="101"/>
      <c r="F397" s="101"/>
      <c r="G397" s="101"/>
      <c r="H397" s="101"/>
    </row>
    <row r="398" spans="2:8">
      <c r="B398" s="101"/>
      <c r="C398" s="101"/>
      <c r="D398" s="101"/>
      <c r="E398" s="101"/>
      <c r="F398" s="101"/>
      <c r="G398" s="101"/>
      <c r="H398" s="101"/>
    </row>
    <row r="399" spans="2:8">
      <c r="B399" s="101"/>
      <c r="C399" s="101"/>
      <c r="D399" s="101"/>
      <c r="E399" s="101"/>
      <c r="F399" s="101"/>
      <c r="G399" s="101"/>
      <c r="H399" s="101"/>
    </row>
    <row r="400" spans="2:8">
      <c r="B400" s="101"/>
      <c r="C400" s="101"/>
      <c r="D400" s="101"/>
      <c r="E400" s="101"/>
      <c r="F400" s="101"/>
      <c r="G400" s="101"/>
      <c r="H400" s="101"/>
    </row>
    <row r="401" spans="2:8">
      <c r="B401" s="101"/>
      <c r="C401" s="101"/>
      <c r="D401" s="101"/>
      <c r="E401" s="101"/>
      <c r="F401" s="101"/>
      <c r="G401" s="101"/>
      <c r="H401" s="101"/>
    </row>
    <row r="402" spans="2:8">
      <c r="B402" s="101"/>
      <c r="C402" s="101"/>
      <c r="D402" s="101"/>
      <c r="E402" s="101"/>
      <c r="F402" s="101"/>
      <c r="G402" s="101"/>
      <c r="H402" s="101"/>
    </row>
    <row r="403" spans="2:8">
      <c r="B403" s="101"/>
      <c r="C403" s="101"/>
      <c r="D403" s="101"/>
      <c r="E403" s="101"/>
      <c r="F403" s="101"/>
      <c r="G403" s="101"/>
      <c r="H403" s="101"/>
    </row>
    <row r="404" spans="2:8">
      <c r="B404" s="101"/>
      <c r="C404" s="101"/>
      <c r="D404" s="101"/>
      <c r="E404" s="101"/>
      <c r="F404" s="101"/>
      <c r="G404" s="101"/>
      <c r="H404" s="101"/>
    </row>
    <row r="405" spans="2:8">
      <c r="B405" s="101"/>
      <c r="C405" s="101"/>
      <c r="D405" s="101"/>
      <c r="E405" s="101"/>
      <c r="F405" s="101"/>
      <c r="G405" s="101"/>
      <c r="H405" s="101"/>
    </row>
  </sheetData>
  <customSheetViews>
    <customSheetView guid="{FB69FFF1-34BD-45AF-976A-153282F1EF02}" fitToPage="1" state="hidden">
      <selection sqref="A1:IV65536"/>
      <pageMargins left="0.7" right="0.7" top="0.75" bottom="0.75" header="0.3" footer="0.3"/>
      <pageSetup scale="56" orientation="portrait" r:id="rId1"/>
    </customSheetView>
  </customSheetViews>
  <mergeCells count="55">
    <mergeCell ref="H1:I1"/>
    <mergeCell ref="A2:B2"/>
    <mergeCell ref="D2:E2"/>
    <mergeCell ref="A3:B3"/>
    <mergeCell ref="B17:D17"/>
    <mergeCell ref="A4:B4"/>
    <mergeCell ref="B8:D8"/>
    <mergeCell ref="B10:E10"/>
    <mergeCell ref="B13:D13"/>
    <mergeCell ref="B14:D14"/>
    <mergeCell ref="F32:G32"/>
    <mergeCell ref="B32:C32"/>
    <mergeCell ref="B25:D25"/>
    <mergeCell ref="B28:E28"/>
    <mergeCell ref="B12:D12"/>
    <mergeCell ref="B22:D22"/>
    <mergeCell ref="B18:D18"/>
    <mergeCell ref="B19:D19"/>
    <mergeCell ref="B20:D20"/>
    <mergeCell ref="B16:D16"/>
    <mergeCell ref="B15:D15"/>
    <mergeCell ref="F28:I28"/>
    <mergeCell ref="F31:G31"/>
    <mergeCell ref="B23:D23"/>
    <mergeCell ref="B21:D21"/>
    <mergeCell ref="B31:C31"/>
    <mergeCell ref="B36:C36"/>
    <mergeCell ref="B37:C37"/>
    <mergeCell ref="F37:G37"/>
    <mergeCell ref="B35:C35"/>
    <mergeCell ref="F34:G34"/>
    <mergeCell ref="B34:C34"/>
    <mergeCell ref="F35:G35"/>
    <mergeCell ref="A81:I89"/>
    <mergeCell ref="B55:D55"/>
    <mergeCell ref="B66:C66"/>
    <mergeCell ref="B67:C67"/>
    <mergeCell ref="B71:C71"/>
    <mergeCell ref="B72:C72"/>
    <mergeCell ref="B38:C38"/>
    <mergeCell ref="F38:G38"/>
    <mergeCell ref="F39:G39"/>
    <mergeCell ref="B40:C40"/>
    <mergeCell ref="F40:G40"/>
    <mergeCell ref="B48:D48"/>
    <mergeCell ref="B39:C39"/>
    <mergeCell ref="B49:D49"/>
    <mergeCell ref="G54:I54"/>
    <mergeCell ref="B50:D50"/>
    <mergeCell ref="B51:D51"/>
    <mergeCell ref="B52:D52"/>
    <mergeCell ref="C53:D53"/>
    <mergeCell ref="B54:D54"/>
    <mergeCell ref="B42:C42"/>
    <mergeCell ref="F42:G42"/>
  </mergeCells>
  <phoneticPr fontId="15" type="noConversion"/>
  <pageMargins left="0.7" right="0.7" top="0.75" bottom="0.75" header="0.3" footer="0.3"/>
  <pageSetup scale="5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A11" sqref="A11"/>
    </sheetView>
  </sheetViews>
  <sheetFormatPr defaultRowHeight="12.75"/>
  <cols>
    <col min="1" max="1" width="13.5703125" customWidth="1"/>
  </cols>
  <sheetData>
    <row r="2" spans="1:6">
      <c r="A2" t="s">
        <v>32</v>
      </c>
      <c r="B2" s="144">
        <v>0.3</v>
      </c>
      <c r="E2" s="103" t="s">
        <v>307</v>
      </c>
      <c r="F2" s="103" t="s">
        <v>321</v>
      </c>
    </row>
    <row r="3" spans="1:6">
      <c r="A3" t="s">
        <v>4</v>
      </c>
      <c r="D3" s="103" t="s">
        <v>39</v>
      </c>
      <c r="E3" s="103" t="s">
        <v>332</v>
      </c>
      <c r="F3" s="103" t="s">
        <v>322</v>
      </c>
    </row>
    <row r="4" spans="1:6">
      <c r="A4" t="s">
        <v>51</v>
      </c>
      <c r="D4" s="103" t="s">
        <v>40</v>
      </c>
      <c r="E4" s="103" t="s">
        <v>333</v>
      </c>
      <c r="F4" s="103" t="s">
        <v>323</v>
      </c>
    </row>
    <row r="5" spans="1:6">
      <c r="E5" s="103" t="s">
        <v>334</v>
      </c>
      <c r="F5" s="103" t="s">
        <v>324</v>
      </c>
    </row>
    <row r="6" spans="1:6">
      <c r="E6" s="103" t="s">
        <v>335</v>
      </c>
      <c r="F6" s="103" t="s">
        <v>325</v>
      </c>
    </row>
    <row r="7" spans="1:6">
      <c r="E7" s="103" t="s">
        <v>336</v>
      </c>
      <c r="F7" s="103" t="s">
        <v>326</v>
      </c>
    </row>
    <row r="8" spans="1:6">
      <c r="A8" s="144">
        <v>0.3</v>
      </c>
      <c r="F8" s="103" t="s">
        <v>327</v>
      </c>
    </row>
    <row r="9" spans="1:6">
      <c r="A9" s="144">
        <v>0.4</v>
      </c>
      <c r="F9" s="103" t="s">
        <v>328</v>
      </c>
    </row>
    <row r="10" spans="1:6">
      <c r="A10" s="144">
        <v>0.5</v>
      </c>
      <c r="F10" s="103" t="s">
        <v>329</v>
      </c>
    </row>
    <row r="11" spans="1:6">
      <c r="F11" s="103" t="s">
        <v>330</v>
      </c>
    </row>
    <row r="12" spans="1:6">
      <c r="F12" s="103" t="s">
        <v>331</v>
      </c>
    </row>
    <row r="13" spans="1:6">
      <c r="F13" s="103" t="s">
        <v>320</v>
      </c>
    </row>
    <row r="14" spans="1:6">
      <c r="F14" s="103"/>
    </row>
  </sheetData>
  <customSheetViews>
    <customSheetView guid="{FB69FFF1-34BD-45AF-976A-153282F1EF02}" state="hidden">
      <selection activeCell="G22" sqref="G2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Cost Certification 3335</vt:lpstr>
      <vt:lpstr>Itemized Cost Detail 3335-A</vt:lpstr>
      <vt:lpstr>Owner's Certification 3335-E</vt:lpstr>
      <vt:lpstr>MHDC 3341 - Sources</vt:lpstr>
      <vt:lpstr>Sheet3</vt:lpstr>
      <vt:lpstr>GAP</vt:lpstr>
      <vt:lpstr>Sheet2</vt:lpstr>
      <vt:lpstr>Months</vt:lpstr>
      <vt:lpstr>'Cost Certification 3335'!Print_Area</vt:lpstr>
      <vt:lpstr>GAP!Print_Area</vt:lpstr>
      <vt:lpstr>'MHDC 3341 - Sources'!Print_Area</vt:lpstr>
      <vt:lpstr>'Owner''s Certification 3335-E'!Print_Area</vt:lpstr>
      <vt:lpstr>'Cost Certification 3335'!Print_Titles</vt:lpstr>
      <vt:lpstr>'Itemized Cost Detail 3335-A'!Print_Titles</vt:lpstr>
      <vt:lpstr>'MHDC 3341 - Sources'!Print_Titles</vt:lpstr>
      <vt:lpstr>Project_Type</vt:lpstr>
      <vt:lpstr>Versions</vt:lpstr>
      <vt:lpstr>YesNo</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gmeyer</dc:creator>
  <cp:lastModifiedBy>Margaret Murphy</cp:lastModifiedBy>
  <cp:lastPrinted>2024-04-16T18:12:18Z</cp:lastPrinted>
  <dcterms:created xsi:type="dcterms:W3CDTF">2007-05-02T14:16:48Z</dcterms:created>
  <dcterms:modified xsi:type="dcterms:W3CDTF">2024-04-16T18:22:32Z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C:\DOCUME~1\esmith\LOCALS~1\Temp\CVTD4.tmp</vt:lpwstr>
  </property>
</Properties>
</file>